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Ирина\Desktop\2025-2026 учебный год\"/>
    </mc:Choice>
  </mc:AlternateContent>
  <bookViews>
    <workbookView xWindow="0" yWindow="0" windowWidth="20490" windowHeight="7650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процедур'!$A$1:$AY$324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71" i="5" l="1"/>
  <c r="AS71" i="5" s="1"/>
  <c r="AR71" i="5"/>
  <c r="AQ72" i="5"/>
  <c r="AS72" i="5" s="1"/>
  <c r="AR72" i="5"/>
  <c r="AQ73" i="5"/>
  <c r="AR73" i="5"/>
  <c r="AS73" i="5"/>
  <c r="AQ74" i="5"/>
  <c r="AR74" i="5"/>
  <c r="AS74" i="5"/>
  <c r="AQ75" i="5"/>
  <c r="AS75" i="5" s="1"/>
  <c r="AR75" i="5"/>
  <c r="AQ76" i="5"/>
  <c r="AS76" i="5" s="1"/>
  <c r="AR76" i="5"/>
  <c r="AQ77" i="5"/>
  <c r="AR77" i="5"/>
  <c r="AS77" i="5"/>
  <c r="AQ78" i="5"/>
  <c r="AR78" i="5"/>
  <c r="AS78" i="5"/>
  <c r="AQ79" i="5"/>
  <c r="AS79" i="5" s="1"/>
  <c r="AR79" i="5"/>
  <c r="AQ80" i="5"/>
  <c r="AS80" i="5" s="1"/>
  <c r="AR80" i="5"/>
  <c r="AQ81" i="5"/>
  <c r="AR81" i="5"/>
  <c r="AS81" i="5"/>
  <c r="AQ82" i="5"/>
  <c r="AR82" i="5"/>
  <c r="AS82" i="5"/>
  <c r="AQ83" i="5"/>
  <c r="AS83" i="5" s="1"/>
  <c r="AR83" i="5"/>
  <c r="AQ84" i="5"/>
  <c r="AS84" i="5" s="1"/>
  <c r="AR84" i="5"/>
  <c r="AQ85" i="5"/>
  <c r="AS85" i="5" s="1"/>
  <c r="AR85" i="5"/>
  <c r="AQ86" i="5"/>
  <c r="AR86" i="5"/>
  <c r="AS86" i="5"/>
  <c r="AQ87" i="5"/>
  <c r="AS87" i="5" s="1"/>
  <c r="AR87" i="5"/>
  <c r="AQ88" i="5"/>
  <c r="AS88" i="5" s="1"/>
  <c r="AR88" i="5"/>
  <c r="AR320" i="5" l="1"/>
  <c r="AR323" i="5"/>
  <c r="AR322" i="5"/>
  <c r="AR321" i="5"/>
  <c r="AR319" i="5"/>
  <c r="AR318" i="5"/>
  <c r="AR317" i="5"/>
  <c r="AR316" i="5"/>
  <c r="AR315" i="5"/>
  <c r="AR314" i="5"/>
  <c r="AR313" i="5"/>
  <c r="AR312" i="5"/>
  <c r="AR311" i="5"/>
  <c r="AR310" i="5"/>
  <c r="AR309" i="5"/>
  <c r="AR304" i="5"/>
  <c r="AR303" i="5"/>
  <c r="AR302" i="5"/>
  <c r="AR301" i="5"/>
  <c r="AR300" i="5"/>
  <c r="AR299" i="5"/>
  <c r="AR298" i="5"/>
  <c r="AR297" i="5"/>
  <c r="AR296" i="5"/>
  <c r="AR295" i="5"/>
  <c r="AR293" i="5"/>
  <c r="AR294" i="5"/>
  <c r="AR292" i="5"/>
  <c r="AR291" i="5"/>
  <c r="AR290" i="5"/>
  <c r="AR289" i="5"/>
  <c r="AR284" i="5"/>
  <c r="AR283" i="5"/>
  <c r="AR279" i="5"/>
  <c r="AR280" i="5"/>
  <c r="AR281" i="5"/>
  <c r="AR282" i="5"/>
  <c r="AR278" i="5"/>
  <c r="AR275" i="5"/>
  <c r="AR276" i="5"/>
  <c r="AR277" i="5"/>
  <c r="AR274" i="5"/>
  <c r="AR273" i="5"/>
  <c r="AR272" i="5"/>
  <c r="AR271" i="5"/>
  <c r="AR270" i="5"/>
  <c r="AR269" i="5"/>
  <c r="AR268" i="5"/>
  <c r="AR267" i="5"/>
  <c r="AR266" i="5"/>
  <c r="AR263" i="5"/>
  <c r="AR264" i="5"/>
  <c r="AR265" i="5"/>
  <c r="AR262" i="5"/>
  <c r="AR253" i="5"/>
  <c r="AR254" i="5"/>
  <c r="AR255" i="5"/>
  <c r="AR256" i="5"/>
  <c r="AR257" i="5"/>
  <c r="AR258" i="5"/>
  <c r="AR259" i="5"/>
  <c r="AR260" i="5"/>
  <c r="AR261" i="5"/>
  <c r="AR252" i="5"/>
  <c r="AR247" i="5"/>
  <c r="AR246" i="5"/>
  <c r="AR241" i="5"/>
  <c r="AR242" i="5"/>
  <c r="AR243" i="5"/>
  <c r="AR244" i="5"/>
  <c r="AR245" i="5"/>
  <c r="AR240" i="5"/>
  <c r="AR233" i="5"/>
  <c r="AR234" i="5"/>
  <c r="AR235" i="5"/>
  <c r="AR236" i="5"/>
  <c r="AR237" i="5"/>
  <c r="AR238" i="5"/>
  <c r="AR239" i="5"/>
  <c r="AR232" i="5"/>
  <c r="AR231" i="5"/>
  <c r="AR230" i="5"/>
  <c r="AR227" i="5"/>
  <c r="AR228" i="5"/>
  <c r="AR229" i="5"/>
  <c r="AR226" i="5"/>
  <c r="AR225" i="5"/>
  <c r="AR224" i="5"/>
  <c r="AR221" i="5"/>
  <c r="AR222" i="5"/>
  <c r="AR223" i="5"/>
  <c r="AR220" i="5"/>
  <c r="AR219" i="5"/>
  <c r="AR218" i="5"/>
  <c r="AR217" i="5"/>
  <c r="AR216" i="5"/>
  <c r="AR209" i="5"/>
  <c r="AR210" i="5"/>
  <c r="AR211" i="5"/>
  <c r="AR208" i="5"/>
  <c r="AR203" i="5"/>
  <c r="AR204" i="5"/>
  <c r="AR205" i="5"/>
  <c r="AR206" i="5"/>
  <c r="AR207" i="5"/>
  <c r="AR202" i="5"/>
  <c r="AR199" i="5"/>
  <c r="AR200" i="5"/>
  <c r="AR201" i="5"/>
  <c r="AR198" i="5"/>
  <c r="AR197" i="5"/>
  <c r="AR196" i="5"/>
  <c r="AR193" i="5"/>
  <c r="AR194" i="5"/>
  <c r="AR195" i="5"/>
  <c r="AR192" i="5"/>
  <c r="AR191" i="5"/>
  <c r="AR190" i="5"/>
  <c r="AR187" i="5"/>
  <c r="AR188" i="5"/>
  <c r="AR189" i="5"/>
  <c r="AR186" i="5"/>
  <c r="AR184" i="5"/>
  <c r="AR185" i="5"/>
  <c r="AR183" i="5"/>
  <c r="AR182" i="5"/>
  <c r="AR181" i="5"/>
  <c r="AR174" i="5"/>
  <c r="AR175" i="5"/>
  <c r="AR176" i="5"/>
  <c r="AR173" i="5"/>
  <c r="AR166" i="5"/>
  <c r="AR167" i="5"/>
  <c r="AR168" i="5"/>
  <c r="AR169" i="5"/>
  <c r="AR170" i="5"/>
  <c r="AR171" i="5"/>
  <c r="AR172" i="5"/>
  <c r="AR165" i="5"/>
  <c r="AR164" i="5"/>
  <c r="AR163" i="5"/>
  <c r="AR162" i="5"/>
  <c r="AR161" i="5"/>
  <c r="AR158" i="5"/>
  <c r="AR159" i="5"/>
  <c r="AR160" i="5"/>
  <c r="AR157" i="5"/>
  <c r="AR156" i="5"/>
  <c r="AR155" i="5"/>
  <c r="AR148" i="5"/>
  <c r="AR149" i="5"/>
  <c r="AR150" i="5"/>
  <c r="AR147" i="5"/>
  <c r="AR140" i="5"/>
  <c r="AR141" i="5"/>
  <c r="AR142" i="5"/>
  <c r="AR143" i="5"/>
  <c r="AR144" i="5"/>
  <c r="AR145" i="5"/>
  <c r="AR146" i="5"/>
  <c r="AR139" i="5"/>
  <c r="AR138" i="5"/>
  <c r="AR137" i="5"/>
  <c r="AR136" i="5"/>
  <c r="AR135" i="5"/>
  <c r="AR132" i="5"/>
  <c r="AR133" i="5"/>
  <c r="AR134" i="5"/>
  <c r="AR131" i="5"/>
  <c r="AR130" i="5"/>
  <c r="AR129" i="5"/>
  <c r="AR113" i="5"/>
  <c r="AR114" i="5"/>
  <c r="AR115" i="5"/>
  <c r="AR116" i="5"/>
  <c r="AR117" i="5"/>
  <c r="AR118" i="5"/>
  <c r="AR119" i="5"/>
  <c r="AR120" i="5"/>
  <c r="AR121" i="5"/>
  <c r="AR112" i="5"/>
  <c r="AR89" i="5"/>
  <c r="AR90" i="5"/>
  <c r="AR91" i="5"/>
  <c r="AR92" i="5"/>
  <c r="AR93" i="5"/>
  <c r="AR94" i="5"/>
  <c r="AR56" i="5"/>
  <c r="AR57" i="5"/>
  <c r="AR58" i="5"/>
  <c r="AR59" i="5"/>
  <c r="AR60" i="5"/>
  <c r="AR61" i="5"/>
  <c r="AR62" i="5"/>
  <c r="AR63" i="5"/>
  <c r="AR55" i="5"/>
  <c r="AR34" i="5"/>
  <c r="AR35" i="5"/>
  <c r="AR33" i="5"/>
  <c r="AR25" i="5"/>
  <c r="AR26" i="5"/>
  <c r="AR27" i="5"/>
  <c r="AR28" i="5"/>
  <c r="AR29" i="5"/>
  <c r="AR30" i="5"/>
  <c r="AR31" i="5"/>
  <c r="AR32" i="5"/>
  <c r="AR24" i="5"/>
  <c r="AQ314" i="5" l="1"/>
  <c r="AS314" i="5" s="1"/>
  <c r="AQ315" i="5"/>
  <c r="AS315" i="5" s="1"/>
  <c r="AQ316" i="5"/>
  <c r="AS316" i="5" s="1"/>
  <c r="AQ317" i="5"/>
  <c r="AS317" i="5" s="1"/>
  <c r="AQ318" i="5"/>
  <c r="AS318" i="5" s="1"/>
  <c r="AQ319" i="5"/>
  <c r="AS319" i="5" s="1"/>
  <c r="AQ320" i="5"/>
  <c r="AS320" i="5" s="1"/>
  <c r="AQ321" i="5"/>
  <c r="AS321" i="5" s="1"/>
  <c r="AQ322" i="5"/>
  <c r="AS322" i="5" s="1"/>
  <c r="AQ323" i="5"/>
  <c r="AS323" i="5" s="1"/>
  <c r="AQ295" i="5" l="1"/>
  <c r="AS295" i="5" s="1"/>
  <c r="AQ296" i="5"/>
  <c r="AS296" i="5" s="1"/>
  <c r="AQ297" i="5"/>
  <c r="AS297" i="5" s="1"/>
  <c r="AQ298" i="5"/>
  <c r="AS298" i="5" s="1"/>
  <c r="AQ299" i="5"/>
  <c r="AS299" i="5" s="1"/>
  <c r="AQ300" i="5"/>
  <c r="AS300" i="5" s="1"/>
  <c r="AQ301" i="5"/>
  <c r="AS301" i="5" s="1"/>
  <c r="AQ302" i="5"/>
  <c r="AS302" i="5" s="1"/>
  <c r="AQ303" i="5"/>
  <c r="AS303" i="5" s="1"/>
  <c r="AQ304" i="5"/>
  <c r="AS304" i="5" s="1"/>
  <c r="AQ265" i="5"/>
  <c r="AS265" i="5" s="1"/>
  <c r="AQ266" i="5"/>
  <c r="AS266" i="5" s="1"/>
  <c r="AQ267" i="5"/>
  <c r="AS267" i="5" s="1"/>
  <c r="AQ268" i="5"/>
  <c r="AS268" i="5" s="1"/>
  <c r="AQ269" i="5"/>
  <c r="AS269" i="5" s="1"/>
  <c r="AQ270" i="5"/>
  <c r="AS270" i="5" s="1"/>
  <c r="AQ271" i="5"/>
  <c r="AS271" i="5" s="1"/>
  <c r="AQ272" i="5"/>
  <c r="AS272" i="5" s="1"/>
  <c r="AQ273" i="5"/>
  <c r="AS273" i="5" s="1"/>
  <c r="AQ274" i="5"/>
  <c r="AS274" i="5" s="1"/>
  <c r="AQ275" i="5"/>
  <c r="AS275" i="5" s="1"/>
  <c r="AQ276" i="5"/>
  <c r="AS276" i="5" s="1"/>
  <c r="AQ277" i="5"/>
  <c r="AS277" i="5" s="1"/>
  <c r="AQ278" i="5"/>
  <c r="AS278" i="5" s="1"/>
  <c r="AQ279" i="5"/>
  <c r="AS279" i="5" s="1"/>
  <c r="AQ280" i="5"/>
  <c r="AS280" i="5" s="1"/>
  <c r="AQ281" i="5"/>
  <c r="AS281" i="5" s="1"/>
  <c r="AQ282" i="5"/>
  <c r="AS282" i="5" s="1"/>
  <c r="AQ230" i="5"/>
  <c r="AS230" i="5" s="1"/>
  <c r="AQ231" i="5"/>
  <c r="AS231" i="5" s="1"/>
  <c r="AQ232" i="5"/>
  <c r="AS232" i="5" s="1"/>
  <c r="AQ233" i="5"/>
  <c r="AS233" i="5" s="1"/>
  <c r="AQ234" i="5"/>
  <c r="AS234" i="5" s="1"/>
  <c r="AQ235" i="5"/>
  <c r="AS235" i="5" s="1"/>
  <c r="AQ236" i="5"/>
  <c r="AS236" i="5" s="1"/>
  <c r="AQ237" i="5"/>
  <c r="AS237" i="5" s="1"/>
  <c r="AQ238" i="5"/>
  <c r="AS238" i="5" s="1"/>
  <c r="AQ239" i="5"/>
  <c r="AS239" i="5" s="1"/>
  <c r="AQ240" i="5"/>
  <c r="AS240" i="5" s="1"/>
  <c r="AQ241" i="5"/>
  <c r="AS241" i="5" s="1"/>
  <c r="AQ242" i="5"/>
  <c r="AS242" i="5" s="1"/>
  <c r="AQ243" i="5"/>
  <c r="AS243" i="5" s="1"/>
  <c r="AQ244" i="5"/>
  <c r="AS244" i="5" s="1"/>
  <c r="AQ245" i="5"/>
  <c r="AS245" i="5" s="1"/>
  <c r="AQ246" i="5"/>
  <c r="AS246" i="5" s="1"/>
  <c r="AQ202" i="5"/>
  <c r="AS202" i="5" s="1"/>
  <c r="AQ203" i="5"/>
  <c r="AS203" i="5" s="1"/>
  <c r="AQ204" i="5"/>
  <c r="AS204" i="5" s="1"/>
  <c r="AQ205" i="5"/>
  <c r="AS205" i="5" s="1"/>
  <c r="AQ206" i="5"/>
  <c r="AS206" i="5" s="1"/>
  <c r="AQ207" i="5"/>
  <c r="AS207" i="5" s="1"/>
  <c r="AQ208" i="5"/>
  <c r="AS208" i="5" s="1"/>
  <c r="AQ209" i="5"/>
  <c r="AS209" i="5" s="1"/>
  <c r="AQ210" i="5"/>
  <c r="AS210" i="5" s="1"/>
  <c r="AQ211" i="5"/>
  <c r="AS211" i="5" s="1"/>
  <c r="AQ199" i="5"/>
  <c r="AS199" i="5" s="1"/>
  <c r="AQ200" i="5"/>
  <c r="AS200" i="5" s="1"/>
  <c r="AQ201" i="5"/>
  <c r="AS201" i="5" s="1"/>
  <c r="AQ169" i="5"/>
  <c r="AS169" i="5" s="1"/>
  <c r="AQ170" i="5"/>
  <c r="AS170" i="5" s="1"/>
  <c r="AQ171" i="5"/>
  <c r="AS171" i="5" s="1"/>
  <c r="AQ172" i="5"/>
  <c r="AS172" i="5" s="1"/>
  <c r="AQ173" i="5"/>
  <c r="AS173" i="5" s="1"/>
  <c r="AQ174" i="5"/>
  <c r="AS174" i="5" s="1"/>
  <c r="AQ175" i="5"/>
  <c r="AS175" i="5" s="1"/>
  <c r="AQ176" i="5"/>
  <c r="AS176" i="5" s="1"/>
  <c r="AQ132" i="5" l="1"/>
  <c r="AS132" i="5" s="1"/>
  <c r="AQ148" i="5"/>
  <c r="AS148" i="5" s="1"/>
  <c r="AQ149" i="5"/>
  <c r="AS149" i="5" s="1"/>
  <c r="AQ150" i="5"/>
  <c r="AS150" i="5" s="1"/>
  <c r="AQ147" i="5"/>
  <c r="AS147" i="5" s="1"/>
  <c r="AQ142" i="5"/>
  <c r="AS142" i="5" s="1"/>
  <c r="AQ143" i="5"/>
  <c r="AS143" i="5" s="1"/>
  <c r="AQ144" i="5"/>
  <c r="AS144" i="5" s="1"/>
  <c r="AQ145" i="5"/>
  <c r="AS145" i="5" s="1"/>
  <c r="AQ146" i="5"/>
  <c r="AS146" i="5" s="1"/>
  <c r="AQ141" i="5"/>
  <c r="AS141" i="5" s="1"/>
  <c r="AQ102" i="5"/>
  <c r="AQ122" i="5"/>
  <c r="AQ123" i="5"/>
  <c r="AQ124" i="5"/>
  <c r="AR123" i="5"/>
  <c r="AR124" i="5"/>
  <c r="AR122" i="5"/>
  <c r="AR65" i="5"/>
  <c r="AR66" i="5"/>
  <c r="AR64" i="5"/>
  <c r="AR96" i="5"/>
  <c r="AR97" i="5"/>
  <c r="AR95" i="5"/>
  <c r="AQ114" i="5"/>
  <c r="AS114" i="5" s="1"/>
  <c r="AQ115" i="5"/>
  <c r="AS115" i="5" s="1"/>
  <c r="AQ116" i="5"/>
  <c r="AS116" i="5" s="1"/>
  <c r="AQ117" i="5"/>
  <c r="AS117" i="5" s="1"/>
  <c r="AQ118" i="5"/>
  <c r="AS118" i="5" s="1"/>
  <c r="AQ119" i="5"/>
  <c r="AS119" i="5" s="1"/>
  <c r="AQ120" i="5"/>
  <c r="AS120" i="5" s="1"/>
  <c r="AR110" i="5"/>
  <c r="AR111" i="5"/>
  <c r="AR109" i="5"/>
  <c r="AR108" i="5"/>
  <c r="AR106" i="5"/>
  <c r="AR107" i="5"/>
  <c r="AR105" i="5"/>
  <c r="AR104" i="5"/>
  <c r="AR103" i="5"/>
  <c r="AR102" i="5"/>
  <c r="AQ140" i="5"/>
  <c r="AS140" i="5" s="1"/>
  <c r="AQ139" i="5"/>
  <c r="AS139" i="5" s="1"/>
  <c r="AQ138" i="5"/>
  <c r="AS138" i="5" s="1"/>
  <c r="AQ137" i="5"/>
  <c r="AS137" i="5" s="1"/>
  <c r="AQ136" i="5"/>
  <c r="AS136" i="5" s="1"/>
  <c r="AQ135" i="5"/>
  <c r="AS135" i="5" s="1"/>
  <c r="AQ134" i="5"/>
  <c r="AS134" i="5" s="1"/>
  <c r="AQ133" i="5"/>
  <c r="AS133" i="5" s="1"/>
  <c r="AQ131" i="5"/>
  <c r="AS131" i="5" s="1"/>
  <c r="AQ130" i="5"/>
  <c r="AS130" i="5" s="1"/>
  <c r="AQ129" i="5"/>
  <c r="AS129" i="5" s="1"/>
  <c r="AQ97" i="5"/>
  <c r="AQ96" i="5"/>
  <c r="AQ95" i="5"/>
  <c r="AQ94" i="5"/>
  <c r="AS94" i="5" s="1"/>
  <c r="AQ93" i="5"/>
  <c r="AS93" i="5" s="1"/>
  <c r="AQ92" i="5"/>
  <c r="AS92" i="5" s="1"/>
  <c r="AQ91" i="5"/>
  <c r="AS91" i="5" s="1"/>
  <c r="AQ90" i="5"/>
  <c r="AS90" i="5" s="1"/>
  <c r="AQ89" i="5"/>
  <c r="AS89" i="5" s="1"/>
  <c r="AR50" i="5"/>
  <c r="AR51" i="5"/>
  <c r="AR52" i="5"/>
  <c r="AR53" i="5"/>
  <c r="AR54" i="5"/>
  <c r="AR49" i="5"/>
  <c r="AR44" i="5"/>
  <c r="AR45" i="5"/>
  <c r="AR46" i="5"/>
  <c r="AR47" i="5"/>
  <c r="AR48" i="5"/>
  <c r="AR43" i="5"/>
  <c r="AR41" i="5"/>
  <c r="AR42" i="5"/>
  <c r="AR40" i="5"/>
  <c r="AQ66" i="5"/>
  <c r="AQ65" i="5"/>
  <c r="AQ64" i="5"/>
  <c r="AQ63" i="5"/>
  <c r="AS63" i="5" s="1"/>
  <c r="AQ62" i="5"/>
  <c r="AS62" i="5" s="1"/>
  <c r="AQ61" i="5"/>
  <c r="AQ60" i="5"/>
  <c r="AS60" i="5" s="1"/>
  <c r="AQ59" i="5"/>
  <c r="AQ58" i="5"/>
  <c r="AS58" i="5" s="1"/>
  <c r="AQ57" i="5"/>
  <c r="AQ56" i="5"/>
  <c r="AS56" i="5" s="1"/>
  <c r="AQ55" i="5"/>
  <c r="AQ54" i="5"/>
  <c r="AQ53" i="5"/>
  <c r="AQ52" i="5"/>
  <c r="AQ51" i="5"/>
  <c r="AQ50" i="5"/>
  <c r="AQ49" i="5"/>
  <c r="AQ48" i="5"/>
  <c r="AQ47" i="5"/>
  <c r="AQ46" i="5"/>
  <c r="AQ45" i="5"/>
  <c r="AQ44" i="5"/>
  <c r="AQ43" i="5"/>
  <c r="AQ42" i="5"/>
  <c r="AQ41" i="5"/>
  <c r="AQ40" i="5"/>
  <c r="AQ313" i="5"/>
  <c r="AS313" i="5" s="1"/>
  <c r="AQ312" i="5"/>
  <c r="AS312" i="5" s="1"/>
  <c r="AQ311" i="5"/>
  <c r="AS311" i="5" s="1"/>
  <c r="AQ310" i="5"/>
  <c r="AS310" i="5" s="1"/>
  <c r="AQ309" i="5"/>
  <c r="AS309" i="5" s="1"/>
  <c r="AQ294" i="5"/>
  <c r="AS294" i="5" s="1"/>
  <c r="AQ293" i="5"/>
  <c r="AS293" i="5" s="1"/>
  <c r="AQ292" i="5"/>
  <c r="AS292" i="5" s="1"/>
  <c r="AQ291" i="5"/>
  <c r="AS291" i="5" s="1"/>
  <c r="AQ290" i="5"/>
  <c r="AS290" i="5" s="1"/>
  <c r="AQ289" i="5"/>
  <c r="AS289" i="5" s="1"/>
  <c r="AQ284" i="5"/>
  <c r="AS284" i="5" s="1"/>
  <c r="AQ283" i="5"/>
  <c r="AS283" i="5" s="1"/>
  <c r="AQ264" i="5"/>
  <c r="AS264" i="5" s="1"/>
  <c r="AQ263" i="5"/>
  <c r="AS263" i="5" s="1"/>
  <c r="AQ262" i="5"/>
  <c r="AS262" i="5" s="1"/>
  <c r="AQ261" i="5"/>
  <c r="AS261" i="5" s="1"/>
  <c r="AQ260" i="5"/>
  <c r="AS260" i="5" s="1"/>
  <c r="AQ259" i="5"/>
  <c r="AS259" i="5" s="1"/>
  <c r="AQ258" i="5"/>
  <c r="AS258" i="5" s="1"/>
  <c r="AQ257" i="5"/>
  <c r="AS257" i="5" s="1"/>
  <c r="AQ256" i="5"/>
  <c r="AS256" i="5" s="1"/>
  <c r="AQ255" i="5"/>
  <c r="AS255" i="5" s="1"/>
  <c r="AQ254" i="5"/>
  <c r="AS254" i="5" s="1"/>
  <c r="AQ253" i="5"/>
  <c r="AS253" i="5" s="1"/>
  <c r="AQ252" i="5"/>
  <c r="AS252" i="5" s="1"/>
  <c r="AQ247" i="5"/>
  <c r="AS247" i="5" s="1"/>
  <c r="AQ229" i="5"/>
  <c r="AS229" i="5" s="1"/>
  <c r="AQ228" i="5"/>
  <c r="AS228" i="5" s="1"/>
  <c r="AQ227" i="5"/>
  <c r="AS227" i="5" s="1"/>
  <c r="AQ226" i="5"/>
  <c r="AS226" i="5" s="1"/>
  <c r="AQ225" i="5"/>
  <c r="AS225" i="5" s="1"/>
  <c r="AQ224" i="5"/>
  <c r="AS224" i="5" s="1"/>
  <c r="AQ223" i="5"/>
  <c r="AS223" i="5" s="1"/>
  <c r="AQ222" i="5"/>
  <c r="AS222" i="5" s="1"/>
  <c r="AQ221" i="5"/>
  <c r="AS221" i="5" s="1"/>
  <c r="AQ220" i="5"/>
  <c r="AS220" i="5" s="1"/>
  <c r="AQ219" i="5"/>
  <c r="AS219" i="5" s="1"/>
  <c r="AQ218" i="5"/>
  <c r="AS218" i="5" s="1"/>
  <c r="AQ217" i="5"/>
  <c r="AS217" i="5" s="1"/>
  <c r="AQ216" i="5"/>
  <c r="AS216" i="5" s="1"/>
  <c r="AQ198" i="5"/>
  <c r="AS198" i="5" s="1"/>
  <c r="AQ197" i="5"/>
  <c r="AS197" i="5" s="1"/>
  <c r="AQ196" i="5"/>
  <c r="AS196" i="5" s="1"/>
  <c r="AQ195" i="5"/>
  <c r="AS195" i="5" s="1"/>
  <c r="AQ194" i="5"/>
  <c r="AS194" i="5" s="1"/>
  <c r="AQ193" i="5"/>
  <c r="AS193" i="5" s="1"/>
  <c r="AQ192" i="5"/>
  <c r="AS192" i="5" s="1"/>
  <c r="AQ191" i="5"/>
  <c r="AS191" i="5" s="1"/>
  <c r="AQ190" i="5"/>
  <c r="AS190" i="5" s="1"/>
  <c r="AQ189" i="5"/>
  <c r="AS189" i="5" s="1"/>
  <c r="AQ188" i="5"/>
  <c r="AS188" i="5" s="1"/>
  <c r="AQ187" i="5"/>
  <c r="AS187" i="5" s="1"/>
  <c r="AQ186" i="5"/>
  <c r="AS186" i="5" s="1"/>
  <c r="AQ185" i="5"/>
  <c r="AS185" i="5" s="1"/>
  <c r="AQ184" i="5"/>
  <c r="AS184" i="5" s="1"/>
  <c r="AQ183" i="5"/>
  <c r="AS183" i="5" s="1"/>
  <c r="AQ182" i="5"/>
  <c r="AS182" i="5" s="1"/>
  <c r="AQ181" i="5"/>
  <c r="AS181" i="5" s="1"/>
  <c r="AQ168" i="5"/>
  <c r="AS168" i="5" s="1"/>
  <c r="AQ167" i="5"/>
  <c r="AS167" i="5" s="1"/>
  <c r="AQ166" i="5"/>
  <c r="AS166" i="5" s="1"/>
  <c r="AQ165" i="5"/>
  <c r="AS165" i="5" s="1"/>
  <c r="AQ164" i="5"/>
  <c r="AS164" i="5" s="1"/>
  <c r="AQ163" i="5"/>
  <c r="AS163" i="5" s="1"/>
  <c r="AQ162" i="5"/>
  <c r="AS162" i="5" s="1"/>
  <c r="AQ161" i="5"/>
  <c r="AS161" i="5" s="1"/>
  <c r="AQ160" i="5"/>
  <c r="AS160" i="5" s="1"/>
  <c r="AQ159" i="5"/>
  <c r="AS159" i="5" s="1"/>
  <c r="AQ158" i="5"/>
  <c r="AS158" i="5" s="1"/>
  <c r="AQ157" i="5"/>
  <c r="AS157" i="5" s="1"/>
  <c r="AQ156" i="5"/>
  <c r="AS156" i="5" s="1"/>
  <c r="AQ155" i="5"/>
  <c r="AS155" i="5" s="1"/>
  <c r="AQ121" i="5"/>
  <c r="AS121" i="5" s="1"/>
  <c r="AQ113" i="5"/>
  <c r="AS113" i="5" s="1"/>
  <c r="AQ112" i="5"/>
  <c r="AS112" i="5" s="1"/>
  <c r="AQ111" i="5"/>
  <c r="AQ110" i="5"/>
  <c r="AQ109" i="5"/>
  <c r="AQ108" i="5"/>
  <c r="AQ107" i="5"/>
  <c r="AQ106" i="5"/>
  <c r="AQ105" i="5"/>
  <c r="AQ104" i="5"/>
  <c r="AQ103" i="5"/>
  <c r="AQ35" i="5"/>
  <c r="AS35" i="5" s="1"/>
  <c r="AQ34" i="5"/>
  <c r="AS34" i="5" s="1"/>
  <c r="AQ33" i="5"/>
  <c r="AS33" i="5" s="1"/>
  <c r="AQ32" i="5"/>
  <c r="AS32" i="5" s="1"/>
  <c r="AQ31" i="5"/>
  <c r="AS31" i="5" s="1"/>
  <c r="AQ30" i="5"/>
  <c r="AS30" i="5" s="1"/>
  <c r="AQ29" i="5"/>
  <c r="AS29" i="5" s="1"/>
  <c r="AQ28" i="5"/>
  <c r="AS28" i="5" s="1"/>
  <c r="AQ27" i="5"/>
  <c r="AS27" i="5" s="1"/>
  <c r="AQ26" i="5"/>
  <c r="AS26" i="5" s="1"/>
  <c r="AQ25" i="5"/>
  <c r="AS25" i="5" s="1"/>
  <c r="AQ24" i="5"/>
  <c r="AS24" i="5" s="1"/>
  <c r="AR23" i="5"/>
  <c r="AQ23" i="5"/>
  <c r="AR22" i="5"/>
  <c r="AQ22" i="5"/>
  <c r="AR21" i="5"/>
  <c r="AQ21" i="5"/>
  <c r="AR20" i="5"/>
  <c r="AQ20" i="5"/>
  <c r="AR19" i="5"/>
  <c r="AQ19" i="5"/>
  <c r="AR18" i="5"/>
  <c r="AQ18" i="5"/>
  <c r="AR17" i="5"/>
  <c r="AQ17" i="5"/>
  <c r="AR16" i="5"/>
  <c r="AQ16" i="5"/>
  <c r="AR15" i="5"/>
  <c r="AQ15" i="5"/>
  <c r="AR14" i="5"/>
  <c r="AQ14" i="5"/>
  <c r="AR13" i="5"/>
  <c r="AQ13" i="5"/>
  <c r="AR12" i="5"/>
  <c r="AQ12" i="5"/>
  <c r="AS122" i="5" l="1"/>
  <c r="AS124" i="5"/>
  <c r="AS123" i="5"/>
  <c r="AS106" i="5"/>
  <c r="AS110" i="5"/>
  <c r="AS12" i="5"/>
  <c r="AS20" i="5"/>
  <c r="AS19" i="5"/>
  <c r="AS103" i="5"/>
  <c r="AS17" i="5"/>
  <c r="AS23" i="5"/>
  <c r="AS104" i="5"/>
  <c r="AS102" i="5"/>
  <c r="AS107" i="5"/>
  <c r="AS21" i="5"/>
  <c r="AS97" i="5"/>
  <c r="AS18" i="5"/>
  <c r="AS108" i="5"/>
  <c r="AS64" i="5"/>
  <c r="AS50" i="5"/>
  <c r="AS105" i="5"/>
  <c r="AS109" i="5"/>
  <c r="AS45" i="5"/>
  <c r="AS96" i="5"/>
  <c r="AS111" i="5"/>
  <c r="AS95" i="5"/>
  <c r="AS14" i="5"/>
  <c r="AS22" i="5"/>
  <c r="AS51" i="5"/>
  <c r="AS16" i="5"/>
  <c r="AS15" i="5"/>
  <c r="AS66" i="5"/>
  <c r="AS47" i="5"/>
  <c r="AS65" i="5"/>
  <c r="AS13" i="5"/>
  <c r="AS48" i="5"/>
  <c r="AS44" i="5"/>
  <c r="AS46" i="5"/>
  <c r="AS59" i="5"/>
  <c r="AS61" i="5"/>
  <c r="AS49" i="5"/>
  <c r="AS53" i="5"/>
  <c r="AS41" i="5"/>
  <c r="AS54" i="5"/>
  <c r="AS52" i="5"/>
  <c r="AS42" i="5"/>
  <c r="AS55" i="5"/>
  <c r="AS43" i="5"/>
  <c r="AS57" i="5"/>
  <c r="AS40" i="5"/>
</calcChain>
</file>

<file path=xl/sharedStrings.xml><?xml version="1.0" encoding="utf-8"?>
<sst xmlns="http://schemas.openxmlformats.org/spreadsheetml/2006/main" count="900" uniqueCount="205">
  <si>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</si>
  <si>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</si>
  <si>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</si>
  <si>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</si>
  <si>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</si>
  <si>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</si>
  <si>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</si>
  <si>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</si>
  <si>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</si>
  <si>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</si>
  <si>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</si>
  <si>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</si>
  <si>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</si>
  <si>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</si>
  <si>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</si>
  <si>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</si>
  <si>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</si>
  <si>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</si>
  <si>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</si>
  <si>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</si>
  <si>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</si>
  <si>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</si>
  <si>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</si>
  <si>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</si>
  <si>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</si>
  <si>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</si>
  <si>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</si>
  <si>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</si>
  <si>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</si>
  <si>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</si>
  <si>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</si>
  <si>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</si>
  <si>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</si>
  <si>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</si>
  <si>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</si>
  <si>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</si>
  <si>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</si>
  <si>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</si>
  <si>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</si>
  <si>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</si>
  <si>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</si>
  <si>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10 класс</t>
  </si>
  <si>
    <t>11 класс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</si>
  <si>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</si>
  <si>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</si>
  <si>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</si>
  <si>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</si>
  <si>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</si>
  <si>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</si>
  <si>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</si>
  <si>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</si>
  <si>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</si>
  <si>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</si>
  <si>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</si>
  <si>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</si>
  <si>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</si>
  <si>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</si>
  <si>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</si>
  <si>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</si>
  <si>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</si>
  <si>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</si>
  <si>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1а</t>
  </si>
  <si>
    <t>1б</t>
  </si>
  <si>
    <t>1в</t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</si>
  <si>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</si>
  <si>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</si>
  <si>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</si>
  <si>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</si>
  <si>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</si>
  <si>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</si>
  <si>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</si>
  <si>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</si>
  <si>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</si>
  <si>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</si>
  <si>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</si>
  <si>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</si>
  <si>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Иностранный язык (указать какой)</t>
  </si>
  <si>
    <t>2а</t>
  </si>
  <si>
    <t>2б</t>
  </si>
  <si>
    <t>2в</t>
  </si>
  <si>
    <t>3а</t>
  </si>
  <si>
    <t>3б</t>
  </si>
  <si>
    <t>3в</t>
  </si>
  <si>
    <t>4а</t>
  </si>
  <si>
    <t>4б</t>
  </si>
  <si>
    <t>4в</t>
  </si>
  <si>
    <t>Основы религиозных культур и светской этики</t>
  </si>
  <si>
    <t>Труд (технология)</t>
  </si>
  <si>
    <t>5а</t>
  </si>
  <si>
    <t>5б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</si>
  <si>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</si>
  <si>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</si>
  <si>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</si>
  <si>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</si>
  <si>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</si>
  <si>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</si>
  <si>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</si>
  <si>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</si>
  <si>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</si>
  <si>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</si>
  <si>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</si>
  <si>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</si>
  <si>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6а</t>
  </si>
  <si>
    <t>6б</t>
  </si>
  <si>
    <t>7а</t>
  </si>
  <si>
    <t>7б</t>
  </si>
  <si>
    <t>7в</t>
  </si>
  <si>
    <t>Основы безопасности и защиты Родины</t>
  </si>
  <si>
    <t>8а</t>
  </si>
  <si>
    <t>8б</t>
  </si>
  <si>
    <t>9а</t>
  </si>
  <si>
    <t>9б</t>
  </si>
  <si>
    <t>9в</t>
  </si>
  <si>
    <t>10а</t>
  </si>
  <si>
    <t>Алгебра и начала математического анализа</t>
  </si>
  <si>
    <t>Индивидуальный проект</t>
  </si>
  <si>
    <t>11а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</si>
  <si>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</si>
  <si>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</si>
  <si>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</si>
  <si>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</si>
  <si>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>Период (полугодие, год)</t>
  </si>
  <si>
    <t xml:space="preserve">Приложение 1 к приказу от __________2025г. 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</si>
  <si>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</si>
  <si>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</si>
  <si>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</si>
  <si>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</si>
  <si>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</si>
  <si>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</si>
  <si>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</si>
  <si>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</si>
  <si>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</si>
  <si>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07.10</t>
  </si>
  <si>
    <t>09.12</t>
  </si>
  <si>
    <t>24.12</t>
  </si>
  <si>
    <t>24.09</t>
  </si>
  <si>
    <t>15.10</t>
  </si>
  <si>
    <t>11.11</t>
  </si>
  <si>
    <t>18.12</t>
  </si>
  <si>
    <t>21.10</t>
  </si>
  <si>
    <t>18.11</t>
  </si>
  <si>
    <t>10.12</t>
  </si>
  <si>
    <t>23.12</t>
  </si>
  <si>
    <t>16.10</t>
  </si>
  <si>
    <t>04.12</t>
  </si>
  <si>
    <t>22.12</t>
  </si>
  <si>
    <t>19.12</t>
  </si>
  <si>
    <t>25.12</t>
  </si>
  <si>
    <t>30.09</t>
  </si>
  <si>
    <t>23.09</t>
  </si>
  <si>
    <t>06.11</t>
  </si>
  <si>
    <t>17.09</t>
  </si>
  <si>
    <t>05.10</t>
  </si>
  <si>
    <t>19.11</t>
  </si>
  <si>
    <t>11.09</t>
  </si>
  <si>
    <t>08.10</t>
  </si>
  <si>
    <t>26.11</t>
  </si>
  <si>
    <t>25.11</t>
  </si>
  <si>
    <t>17.12</t>
  </si>
  <si>
    <t>11.12</t>
  </si>
  <si>
    <t>26.09</t>
  </si>
  <si>
    <t>03.12</t>
  </si>
  <si>
    <t>20.10</t>
  </si>
  <si>
    <t>28.12</t>
  </si>
  <si>
    <t>07.11</t>
  </si>
  <si>
    <t>7.11</t>
  </si>
  <si>
    <t>20.11</t>
  </si>
  <si>
    <t>22.09</t>
  </si>
  <si>
    <t>16.09</t>
  </si>
  <si>
    <t>14.11</t>
  </si>
  <si>
    <t>5.11</t>
  </si>
  <si>
    <t>12.11</t>
  </si>
  <si>
    <t>18.09</t>
  </si>
  <si>
    <t>21.11</t>
  </si>
  <si>
    <t>15.09</t>
  </si>
  <si>
    <t>17.11</t>
  </si>
  <si>
    <t>г. Красноуральск</t>
  </si>
  <si>
    <t>МАОУ СОШ №3</t>
  </si>
  <si>
    <t>полугодие</t>
  </si>
  <si>
    <t>114</t>
  </si>
  <si>
    <t xml:space="preserve"> №114</t>
  </si>
  <si>
    <t>12.09.2025</t>
  </si>
  <si>
    <t>12.03</t>
  </si>
  <si>
    <t>28.04</t>
  </si>
  <si>
    <t>30.04</t>
  </si>
  <si>
    <t>6.05</t>
  </si>
  <si>
    <t>20.05</t>
  </si>
  <si>
    <t>20.01</t>
  </si>
  <si>
    <t>25.02</t>
  </si>
  <si>
    <t>16.04</t>
  </si>
  <si>
    <t>27.01</t>
  </si>
  <si>
    <t>17.03</t>
  </si>
  <si>
    <t>23.04</t>
  </si>
  <si>
    <t>05.05</t>
  </si>
  <si>
    <t>10.02</t>
  </si>
  <si>
    <t>03.03</t>
  </si>
  <si>
    <t>19.05</t>
  </si>
  <si>
    <t>22.01</t>
  </si>
  <si>
    <t>21.04</t>
  </si>
  <si>
    <t>17.02</t>
  </si>
  <si>
    <t>4.03</t>
  </si>
  <si>
    <t>12.02</t>
  </si>
  <si>
    <t>14.05</t>
  </si>
  <si>
    <t>14..05</t>
  </si>
  <si>
    <t>17.04.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</si>
</sst>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[$-F800]dddd\,\ mmmm\ dd\,\ yyyy"/>
    <numFmt numFmtId="166" formatCode="#,##0.00\ &quot;₽&quot;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9" fillId="0" borderId="0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center"/>
    </xf>
    <xf numFmtId="49" fontId="22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9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9" fillId="0" borderId="0" xfId="0" applyFont="1"/>
    <xf numFmtId="0" fontId="25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19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5" xfId="0" applyFont="1" applyBorder="1" applyAlignment="1"/>
    <xf numFmtId="49" fontId="21" fillId="0" borderId="1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9" fontId="21" fillId="0" borderId="1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/>
    <xf numFmtId="49" fontId="4" fillId="8" borderId="0" xfId="0" applyNumberFormat="1" applyFont="1" applyFill="1" applyAlignment="1">
      <alignment horizontal="center" vertical="center" wrapText="1"/>
    </xf>
    <xf numFmtId="49" fontId="2" fillId="8" borderId="0" xfId="0" applyNumberFormat="1" applyFont="1" applyFill="1"/>
    <xf numFmtId="49" fontId="4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/>
    <xf numFmtId="49" fontId="2" fillId="0" borderId="0" xfId="0" applyNumberFormat="1" applyFont="1" applyFill="1"/>
    <xf numFmtId="49" fontId="9" fillId="2" borderId="1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49" fontId="26" fillId="4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/>
    <xf numFmtId="49" fontId="2" fillId="4" borderId="1" xfId="0" applyNumberFormat="1" applyFont="1" applyFill="1" applyBorder="1"/>
    <xf numFmtId="49" fontId="6" fillId="4" borderId="1" xfId="0" applyNumberFormat="1" applyFont="1" applyFill="1" applyBorder="1" applyAlignment="1">
      <alignment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49" fontId="2" fillId="4" borderId="0" xfId="0" applyNumberFormat="1" applyFont="1" applyFill="1"/>
    <xf numFmtId="49" fontId="4" fillId="4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6" fontId="4" fillId="4" borderId="1" xfId="0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 wrapText="1"/>
    </xf>
    <xf numFmtId="16" fontId="4" fillId="3" borderId="1" xfId="0" applyNumberFormat="1" applyFont="1" applyFill="1" applyBorder="1" applyAlignment="1">
      <alignment horizontal="center" vertical="center" wrapText="1"/>
    </xf>
    <xf numFmtId="16" fontId="2" fillId="4" borderId="1" xfId="0" applyNumberFormat="1" applyFont="1" applyFill="1" applyBorder="1"/>
    <xf numFmtId="14" fontId="2" fillId="0" borderId="0" xfId="0" applyNumberFormat="1" applyFont="1"/>
    <xf numFmtId="49" fontId="19" fillId="0" borderId="0" xfId="0" applyNumberFormat="1" applyFont="1" applyAlignment="1">
      <alignment vertical="center"/>
    </xf>
    <xf numFmtId="49" fontId="4" fillId="4" borderId="1" xfId="0" applyNumberFormat="1" applyFont="1" applyFill="1" applyBorder="1" applyAlignment="1">
      <alignment horizontal="justify" vertical="center"/>
    </xf>
    <xf numFmtId="49" fontId="26" fillId="0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6" fillId="4" borderId="1" xfId="0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16" fontId="4" fillId="6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justify" vertical="center" wrapText="1"/>
    </xf>
    <xf numFmtId="16" fontId="4" fillId="4" borderId="1" xfId="0" applyNumberFormat="1" applyFont="1" applyFill="1" applyBorder="1" applyAlignment="1">
      <alignment horizontal="center" vertical="center"/>
    </xf>
    <xf numFmtId="16" fontId="2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16" fontId="2" fillId="4" borderId="1" xfId="0" applyNumberFormat="1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/>
    </xf>
    <xf numFmtId="49" fontId="9" fillId="0" borderId="7" xfId="0" applyNumberFormat="1" applyFont="1" applyFill="1" applyBorder="1" applyAlignment="1">
      <alignment horizontal="center" vertical="center" wrapText="1"/>
    </xf>
    <xf numFmtId="49" fontId="9" fillId="0" borderId="10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topLeftCell="A22" workbookViewId="0">
      <selection activeCell="A21" sqref="A21"/>
    </sheetView>
  </sheetViews>
  <sheetFormatPr defaultRowHeight="15" x14ac:dyDescent="0.25"/>
  <cols>
    <col min="1" max="1" width="123.42578125" customWidth="1"/>
  </cols>
  <sheetData>
    <row r="1" spans="1:1" ht="20.25" x14ac:dyDescent="0.25">
      <c r="A1" s="11" t="s">
        <v>52</v>
      </c>
    </row>
    <row r="2" spans="1:1" ht="18.75" x14ac:dyDescent="0.25">
      <c r="A2" s="12"/>
    </row>
    <row r="3" spans="1:1" ht="138.75" customHeight="1" x14ac:dyDescent="0.25">
      <c r="A3" s="13" t="s">
        <v>129</v>
      </c>
    </row>
    <row r="4" spans="1:1" ht="262.5" x14ac:dyDescent="0.25">
      <c r="A4" s="18" t="s">
        <v>119</v>
      </c>
    </row>
    <row r="5" spans="1:1" ht="31.5" customHeight="1" x14ac:dyDescent="0.25">
      <c r="A5" s="13" t="s">
        <v>43</v>
      </c>
    </row>
    <row r="6" spans="1:1" ht="28.5" customHeight="1" x14ac:dyDescent="0.25">
      <c r="A6" s="14" t="s">
        <v>44</v>
      </c>
    </row>
    <row r="7" spans="1:1" ht="19.5" customHeight="1" x14ac:dyDescent="0.25">
      <c r="A7" s="14" t="s">
        <v>45</v>
      </c>
    </row>
    <row r="8" spans="1:1" s="16" customFormat="1" ht="26.25" customHeight="1" x14ac:dyDescent="0.25">
      <c r="A8" s="15" t="s">
        <v>90</v>
      </c>
    </row>
    <row r="9" spans="1:1" s="16" customFormat="1" ht="25.5" customHeight="1" x14ac:dyDescent="0.25">
      <c r="A9" s="15" t="s">
        <v>46</v>
      </c>
    </row>
    <row r="10" spans="1:1" s="16" customFormat="1" ht="39" customHeight="1" x14ac:dyDescent="0.25">
      <c r="A10" s="19" t="s">
        <v>60</v>
      </c>
    </row>
    <row r="11" spans="1:1" s="16" customFormat="1" ht="36.75" customHeight="1" x14ac:dyDescent="0.25">
      <c r="A11" s="19" t="s">
        <v>91</v>
      </c>
    </row>
    <row r="12" spans="1:1" s="16" customFormat="1" ht="18.75" x14ac:dyDescent="0.25">
      <c r="A12" s="15" t="s">
        <v>123</v>
      </c>
    </row>
    <row r="13" spans="1:1" s="16" customFormat="1" ht="37.5" x14ac:dyDescent="0.25">
      <c r="A13" s="17" t="s">
        <v>47</v>
      </c>
    </row>
    <row r="14" spans="1:1" s="16" customFormat="1" ht="18.75" x14ac:dyDescent="0.25">
      <c r="A14" s="19" t="s">
        <v>72</v>
      </c>
    </row>
    <row r="15" spans="1:1" s="16" customFormat="1" ht="18.75" x14ac:dyDescent="0.25">
      <c r="A15" s="15" t="s">
        <v>48</v>
      </c>
    </row>
    <row r="16" spans="1:1" s="16" customFormat="1" ht="18.75" x14ac:dyDescent="0.25">
      <c r="A16" s="19" t="s">
        <v>66</v>
      </c>
    </row>
    <row r="17" spans="1:1" s="16" customFormat="1" ht="18.75" x14ac:dyDescent="0.25">
      <c r="A17" s="15" t="s">
        <v>49</v>
      </c>
    </row>
    <row r="18" spans="1:1" s="16" customFormat="1" ht="37.5" x14ac:dyDescent="0.25">
      <c r="A18" s="19" t="s">
        <v>117</v>
      </c>
    </row>
    <row r="19" spans="1:1" s="16" customFormat="1" ht="18.75" x14ac:dyDescent="0.25">
      <c r="A19" s="17" t="s">
        <v>50</v>
      </c>
    </row>
    <row r="20" spans="1:1" s="16" customFormat="1" ht="37.5" x14ac:dyDescent="0.25">
      <c r="A20" s="19" t="s">
        <v>73</v>
      </c>
    </row>
    <row r="21" spans="1:1" s="16" customFormat="1" ht="37.5" x14ac:dyDescent="0.25">
      <c r="A21" s="15" t="s">
        <v>131</v>
      </c>
    </row>
    <row r="22" spans="1:1" s="16" customFormat="1" ht="18" x14ac:dyDescent="0.25">
      <c r="A22" s="15"/>
    </row>
    <row r="23" spans="1:1" s="16" customFormat="1" ht="150" x14ac:dyDescent="0.25">
      <c r="A23" s="17" t="s">
        <v>130</v>
      </c>
    </row>
    <row r="24" spans="1:1" s="16" customFormat="1" ht="37.5" x14ac:dyDescent="0.25">
      <c r="A24" s="31" t="s">
        <v>75</v>
      </c>
    </row>
    <row r="25" spans="1:1" s="16" customFormat="1" ht="75" x14ac:dyDescent="0.25">
      <c r="A25" s="17" t="s">
        <v>51</v>
      </c>
    </row>
    <row r="26" spans="1:1" s="16" customFormat="1" ht="93.75" x14ac:dyDescent="0.25">
      <c r="A26" s="17" t="s">
        <v>59</v>
      </c>
    </row>
    <row r="27" spans="1:1" s="16" customFormat="1" ht="93.75" x14ac:dyDescent="0.25">
      <c r="A27" s="31" t="s">
        <v>67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24"/>
  <sheetViews>
    <sheetView tabSelected="1" view="pageBreakPreview" topLeftCell="A238" zoomScale="60" zoomScaleNormal="85" workbookViewId="0">
      <selection activeCell="AK271" sqref="AK271"/>
    </sheetView>
  </sheetViews>
  <sheetFormatPr defaultRowHeight="12.75" x14ac:dyDescent="0.2"/>
  <cols>
    <col min="1" max="1" width="11.5703125" style="1" customWidth="1"/>
    <col min="2" max="2" width="16.28515625" style="1" customWidth="1"/>
    <col min="3" max="3" width="10.28515625" style="1" customWidth="1"/>
    <col min="4" max="4" width="11.28515625" style="1" customWidth="1"/>
    <col min="5" max="5" width="9.42578125" style="1" customWidth="1"/>
    <col min="6" max="6" width="7.42578125" style="1" customWidth="1"/>
    <col min="7" max="7" width="6" style="1" customWidth="1"/>
    <col min="8" max="8" width="6.85546875" style="1" customWidth="1"/>
    <col min="9" max="9" width="5.7109375" style="1" customWidth="1"/>
    <col min="10" max="10" width="8.42578125" style="1" customWidth="1"/>
    <col min="11" max="11" width="8.85546875" style="1" customWidth="1"/>
    <col min="12" max="12" width="6.5703125" style="1" customWidth="1"/>
    <col min="13" max="13" width="5.42578125" style="1" customWidth="1"/>
    <col min="14" max="14" width="7" style="1" customWidth="1"/>
    <col min="15" max="15" width="5.28515625" style="1" customWidth="1"/>
    <col min="16" max="16" width="8.7109375" style="1" customWidth="1"/>
    <col min="17" max="17" width="7.28515625" style="1" customWidth="1"/>
    <col min="18" max="18" width="6.42578125" style="1" customWidth="1"/>
    <col min="19" max="19" width="17.42578125" style="1" customWidth="1"/>
    <col min="20" max="20" width="7.28515625" style="1" customWidth="1"/>
    <col min="21" max="21" width="7.85546875" style="1" customWidth="1"/>
    <col min="22" max="22" width="7.42578125" style="1" customWidth="1"/>
    <col min="23" max="23" width="8.140625" style="1" customWidth="1"/>
    <col min="24" max="24" width="7.140625" style="1" customWidth="1"/>
    <col min="25" max="25" width="7.5703125" style="1" customWidth="1"/>
    <col min="26" max="26" width="8.42578125" style="1" customWidth="1"/>
    <col min="27" max="27" width="7.85546875" style="1" customWidth="1"/>
    <col min="28" max="28" width="7.5703125" style="1" customWidth="1"/>
    <col min="29" max="29" width="7.7109375" style="1" customWidth="1"/>
    <col min="30" max="30" width="7" style="1" customWidth="1"/>
    <col min="31" max="31" width="7.140625" style="1" customWidth="1"/>
    <col min="32" max="32" width="8.28515625" style="1" customWidth="1"/>
    <col min="33" max="33" width="7.85546875" style="1" customWidth="1"/>
    <col min="34" max="34" width="8" style="1" customWidth="1"/>
    <col min="35" max="35" width="7.140625" style="1" customWidth="1"/>
    <col min="36" max="36" width="7.85546875" style="1" customWidth="1"/>
    <col min="37" max="37" width="7.42578125" style="1" customWidth="1"/>
    <col min="38" max="38" width="7.5703125" style="1" customWidth="1"/>
    <col min="39" max="41" width="4.28515625" style="1" customWidth="1"/>
    <col min="42" max="42" width="5.42578125" style="1" customWidth="1"/>
    <col min="43" max="43" width="8.42578125" style="1" customWidth="1"/>
    <col min="44" max="44" width="6" style="1" customWidth="1"/>
    <col min="45" max="45" width="6.42578125" style="1" customWidth="1"/>
    <col min="46" max="46" width="13" style="1" customWidth="1"/>
    <col min="47" max="16384" width="9.140625" style="1"/>
  </cols>
  <sheetData>
    <row r="1" spans="1:48" s="79" customFormat="1" ht="63" customHeight="1" x14ac:dyDescent="0.25">
      <c r="A1" s="29" t="s">
        <v>122</v>
      </c>
      <c r="B1" s="29"/>
      <c r="C1" s="119" t="s">
        <v>181</v>
      </c>
      <c r="D1" s="29"/>
      <c r="E1" s="29" t="s">
        <v>180</v>
      </c>
      <c r="F1" s="29"/>
      <c r="G1" s="87"/>
      <c r="H1" s="29"/>
      <c r="L1" s="89" t="s">
        <v>39</v>
      </c>
      <c r="AC1" s="80"/>
      <c r="AD1" s="80"/>
      <c r="AL1" s="80"/>
      <c r="AM1" s="80"/>
      <c r="AN1" s="80"/>
      <c r="AO1" s="80"/>
      <c r="AP1" s="80"/>
      <c r="AQ1" s="80"/>
      <c r="AR1" s="80"/>
      <c r="AS1" s="80"/>
    </row>
    <row r="2" spans="1:48" ht="21.75" customHeight="1" x14ac:dyDescent="0.4">
      <c r="A2" s="30" t="s">
        <v>56</v>
      </c>
      <c r="B2" s="28" t="s">
        <v>176</v>
      </c>
      <c r="C2" s="90"/>
      <c r="D2" s="83"/>
      <c r="F2" s="87"/>
      <c r="G2" s="88" t="s">
        <v>120</v>
      </c>
      <c r="H2" s="29"/>
      <c r="I2" s="21"/>
      <c r="J2" s="21"/>
      <c r="K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34"/>
      <c r="AE2" s="34"/>
      <c r="AF2" s="34"/>
      <c r="AG2" s="34"/>
      <c r="AH2" s="34"/>
      <c r="AI2" s="33"/>
      <c r="AJ2" s="33"/>
      <c r="AK2" s="33"/>
      <c r="AL2" s="57"/>
      <c r="AM2" s="57"/>
      <c r="AN2" s="57"/>
      <c r="AO2" s="64"/>
      <c r="AP2" s="64"/>
      <c r="AQ2" s="64"/>
      <c r="AR2" s="64"/>
      <c r="AS2" s="64"/>
      <c r="AT2" s="33"/>
      <c r="AU2" s="33"/>
      <c r="AV2" s="33"/>
    </row>
    <row r="3" spans="1:48" ht="40.5" customHeight="1" x14ac:dyDescent="0.25">
      <c r="A3" s="30" t="s">
        <v>68</v>
      </c>
      <c r="B3" s="49" t="s">
        <v>177</v>
      </c>
      <c r="C3" s="33"/>
      <c r="D3" s="83"/>
      <c r="E3" s="32"/>
      <c r="F3" s="32"/>
      <c r="G3" s="136" t="s">
        <v>118</v>
      </c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8"/>
      <c r="X3" s="147" t="s">
        <v>65</v>
      </c>
      <c r="Y3" s="148"/>
      <c r="Z3" s="148"/>
      <c r="AA3" s="148"/>
      <c r="AB3" s="149"/>
      <c r="AC3" s="195" t="s">
        <v>93</v>
      </c>
      <c r="AD3" s="196"/>
      <c r="AE3" s="196"/>
      <c r="AF3" s="196"/>
      <c r="AG3" s="196"/>
      <c r="AH3" s="196"/>
      <c r="AI3" s="196"/>
      <c r="AJ3" s="196"/>
      <c r="AK3" s="196"/>
      <c r="AL3" s="196"/>
      <c r="AM3" s="197"/>
      <c r="AN3" s="206" t="s">
        <v>94</v>
      </c>
      <c r="AO3" s="206"/>
      <c r="AP3" s="60" t="s">
        <v>95</v>
      </c>
      <c r="AQ3" s="60"/>
      <c r="AR3" s="65"/>
      <c r="AS3" s="33"/>
      <c r="AT3" s="33"/>
      <c r="AU3" s="62"/>
      <c r="AV3" s="33"/>
    </row>
    <row r="4" spans="1:48" ht="22.5" customHeight="1" x14ac:dyDescent="0.2">
      <c r="B4" s="189" t="s">
        <v>69</v>
      </c>
      <c r="C4" s="189"/>
      <c r="D4" s="33"/>
      <c r="E4" s="33"/>
      <c r="F4" s="35"/>
      <c r="G4" s="86" t="s">
        <v>97</v>
      </c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150" t="s">
        <v>124</v>
      </c>
      <c r="Y4" s="151"/>
      <c r="Z4" s="151"/>
      <c r="AA4" s="151"/>
      <c r="AB4" s="152"/>
      <c r="AC4" s="198"/>
      <c r="AD4" s="199"/>
      <c r="AE4" s="199"/>
      <c r="AF4" s="199"/>
      <c r="AG4" s="199"/>
      <c r="AH4" s="199"/>
      <c r="AI4" s="199"/>
      <c r="AJ4" s="199"/>
      <c r="AK4" s="199"/>
      <c r="AL4" s="199"/>
      <c r="AM4" s="200"/>
      <c r="AN4" s="206"/>
      <c r="AO4" s="206"/>
      <c r="AP4" s="145" t="s">
        <v>96</v>
      </c>
      <c r="AQ4" s="145"/>
      <c r="AU4" s="62"/>
      <c r="AV4" s="33"/>
    </row>
    <row r="5" spans="1:48" ht="42.75" customHeight="1" x14ac:dyDescent="0.2">
      <c r="A5" s="70" t="s">
        <v>70</v>
      </c>
      <c r="B5" s="28" t="s">
        <v>179</v>
      </c>
      <c r="C5" s="37" t="s">
        <v>57</v>
      </c>
      <c r="D5" s="3">
        <v>6</v>
      </c>
      <c r="E5" s="33"/>
      <c r="F5" s="35"/>
      <c r="G5" s="139" t="s">
        <v>98</v>
      </c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53"/>
      <c r="Y5" s="153"/>
      <c r="Z5" s="153"/>
      <c r="AA5" s="153"/>
      <c r="AB5" s="154"/>
      <c r="AC5" s="201"/>
      <c r="AD5" s="202"/>
      <c r="AE5" s="202"/>
      <c r="AF5" s="202"/>
      <c r="AG5" s="202"/>
      <c r="AH5" s="202"/>
      <c r="AI5" s="202"/>
      <c r="AJ5" s="202"/>
      <c r="AK5" s="202"/>
      <c r="AL5" s="202"/>
      <c r="AM5" s="203"/>
      <c r="AN5" s="206"/>
      <c r="AO5" s="206"/>
      <c r="AP5" s="155" t="s">
        <v>68</v>
      </c>
      <c r="AQ5" s="156"/>
      <c r="AU5" s="62"/>
      <c r="AV5" s="33"/>
    </row>
    <row r="6" spans="1:48" ht="35.25" customHeight="1" x14ac:dyDescent="0.2">
      <c r="A6" s="71" t="s">
        <v>71</v>
      </c>
      <c r="B6" s="118">
        <v>45912</v>
      </c>
      <c r="C6" s="37" t="s">
        <v>58</v>
      </c>
      <c r="D6" s="135">
        <v>46036</v>
      </c>
      <c r="E6" s="36"/>
      <c r="F6" s="35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57" t="s">
        <v>125</v>
      </c>
      <c r="Y6" s="158"/>
      <c r="Z6" s="158"/>
      <c r="AA6" s="158"/>
      <c r="AB6" s="158"/>
      <c r="AC6" s="73" t="s">
        <v>126</v>
      </c>
      <c r="AD6" s="66"/>
      <c r="AE6" s="66"/>
      <c r="AF6" s="66"/>
      <c r="AG6" s="66"/>
      <c r="AH6" s="57"/>
      <c r="AU6" s="33"/>
      <c r="AV6" s="33"/>
    </row>
    <row r="7" spans="1:48" ht="26.25" customHeight="1" x14ac:dyDescent="0.2">
      <c r="A7" s="204" t="s">
        <v>121</v>
      </c>
      <c r="B7" s="204"/>
      <c r="C7" s="205" t="s">
        <v>178</v>
      </c>
      <c r="D7" s="205"/>
      <c r="E7" s="33"/>
      <c r="F7" s="35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Y7" s="63"/>
      <c r="Z7" s="33"/>
      <c r="AB7" s="63"/>
      <c r="AC7" s="75" t="s">
        <v>128</v>
      </c>
      <c r="AP7" s="56"/>
      <c r="AQ7" s="56"/>
      <c r="AR7" s="56"/>
      <c r="AS7" s="33"/>
    </row>
    <row r="8" spans="1:48" ht="22.5" customHeight="1" x14ac:dyDescent="0.25">
      <c r="A8" s="76"/>
      <c r="B8" s="76"/>
      <c r="C8" s="76"/>
      <c r="D8" s="77"/>
      <c r="E8" s="77"/>
      <c r="F8" s="77"/>
      <c r="G8" s="78"/>
      <c r="H8" s="78"/>
      <c r="I8" s="76"/>
      <c r="J8" s="33"/>
      <c r="K8" s="33"/>
      <c r="X8" s="85"/>
      <c r="Y8" s="33"/>
      <c r="Z8" s="55"/>
      <c r="AA8" s="55"/>
      <c r="AB8" s="55"/>
      <c r="AC8" s="72" t="s">
        <v>127</v>
      </c>
      <c r="AD8" s="56"/>
      <c r="AE8" s="56"/>
      <c r="AF8" s="56"/>
      <c r="AG8" s="56"/>
      <c r="AH8" s="56"/>
      <c r="AI8" s="56"/>
      <c r="AJ8" s="56"/>
      <c r="AK8" s="91"/>
      <c r="AL8" s="74"/>
      <c r="AM8" s="56"/>
      <c r="AN8" s="56"/>
      <c r="AO8" s="56"/>
      <c r="AP8" s="56"/>
      <c r="AQ8" s="56"/>
      <c r="AR8" s="56"/>
      <c r="AS8" s="57"/>
    </row>
    <row r="9" spans="1:48" s="2" customFormat="1" ht="120.75" customHeight="1" x14ac:dyDescent="0.2">
      <c r="A9" s="164" t="s">
        <v>15</v>
      </c>
      <c r="B9" s="164"/>
      <c r="C9" s="164"/>
      <c r="D9" s="164"/>
      <c r="E9" s="165" t="s">
        <v>40</v>
      </c>
      <c r="F9" s="165"/>
      <c r="G9" s="165"/>
      <c r="H9" s="165"/>
      <c r="I9" s="165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6" t="s">
        <v>20</v>
      </c>
      <c r="AR9" s="146" t="s">
        <v>22</v>
      </c>
      <c r="AS9" s="159" t="s">
        <v>21</v>
      </c>
    </row>
    <row r="10" spans="1:48" s="2" customFormat="1" ht="21.75" customHeight="1" x14ac:dyDescent="0.2">
      <c r="A10" s="160" t="s">
        <v>0</v>
      </c>
      <c r="B10" s="161"/>
      <c r="C10" s="140" t="s">
        <v>64</v>
      </c>
      <c r="D10" s="23" t="s">
        <v>18</v>
      </c>
      <c r="E10" s="143" t="s">
        <v>1</v>
      </c>
      <c r="F10" s="143"/>
      <c r="G10" s="143"/>
      <c r="H10" s="143"/>
      <c r="I10" s="143" t="s">
        <v>2</v>
      </c>
      <c r="J10" s="143"/>
      <c r="K10" s="143"/>
      <c r="L10" s="143"/>
      <c r="M10" s="143" t="s">
        <v>3</v>
      </c>
      <c r="N10" s="143"/>
      <c r="O10" s="143"/>
      <c r="P10" s="143"/>
      <c r="Q10" s="143" t="s">
        <v>4</v>
      </c>
      <c r="R10" s="143"/>
      <c r="S10" s="143"/>
      <c r="T10" s="143"/>
      <c r="U10" s="143" t="s">
        <v>5</v>
      </c>
      <c r="V10" s="143"/>
      <c r="W10" s="143"/>
      <c r="X10" s="143" t="s">
        <v>6</v>
      </c>
      <c r="Y10" s="143"/>
      <c r="Z10" s="143"/>
      <c r="AA10" s="143"/>
      <c r="AB10" s="143" t="s">
        <v>7</v>
      </c>
      <c r="AC10" s="143"/>
      <c r="AD10" s="143"/>
      <c r="AE10" s="143" t="s">
        <v>8</v>
      </c>
      <c r="AF10" s="143"/>
      <c r="AG10" s="143"/>
      <c r="AH10" s="143"/>
      <c r="AI10" s="143"/>
      <c r="AJ10" s="143" t="s">
        <v>9</v>
      </c>
      <c r="AK10" s="143"/>
      <c r="AL10" s="143"/>
      <c r="AM10" s="143" t="s">
        <v>10</v>
      </c>
      <c r="AN10" s="143"/>
      <c r="AO10" s="143"/>
      <c r="AP10" s="143"/>
      <c r="AQ10" s="146"/>
      <c r="AR10" s="146"/>
      <c r="AS10" s="159"/>
    </row>
    <row r="11" spans="1:48" s="6" customFormat="1" ht="11.25" customHeight="1" x14ac:dyDescent="0.2">
      <c r="A11" s="162"/>
      <c r="B11" s="163"/>
      <c r="C11" s="142"/>
      <c r="D11" s="23" t="s">
        <v>19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146"/>
      <c r="AR11" s="146"/>
      <c r="AS11" s="159"/>
    </row>
    <row r="12" spans="1:48" s="6" customFormat="1" ht="11.25" customHeight="1" x14ac:dyDescent="0.2">
      <c r="A12" s="193" t="s">
        <v>92</v>
      </c>
      <c r="B12" s="140" t="s">
        <v>13</v>
      </c>
      <c r="C12" s="38" t="s">
        <v>61</v>
      </c>
      <c r="D12" s="9"/>
      <c r="E12" s="94"/>
      <c r="F12" s="94"/>
      <c r="G12" s="94"/>
      <c r="H12" s="94"/>
      <c r="I12" s="10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105" t="s">
        <v>183</v>
      </c>
      <c r="AJ12" s="94"/>
      <c r="AK12" s="94"/>
      <c r="AL12" s="94"/>
      <c r="AM12" s="94"/>
      <c r="AN12" s="94"/>
      <c r="AO12" s="94"/>
      <c r="AP12" s="94"/>
      <c r="AQ12" s="39">
        <f>COUNTA(E12:AP12)</f>
        <v>1</v>
      </c>
      <c r="AR12" s="3">
        <f>33*5</f>
        <v>165</v>
      </c>
      <c r="AS12" s="40">
        <f>AQ12/AR12</f>
        <v>6.0606060606060606E-3</v>
      </c>
    </row>
    <row r="13" spans="1:48" ht="12.75" customHeight="1" x14ac:dyDescent="0.2">
      <c r="A13" s="194"/>
      <c r="B13" s="141"/>
      <c r="C13" s="38" t="s">
        <v>62</v>
      </c>
      <c r="D13" s="3"/>
      <c r="E13" s="95"/>
      <c r="F13" s="95"/>
      <c r="G13" s="95"/>
      <c r="H13" s="95"/>
      <c r="I13" s="121"/>
      <c r="J13" s="96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105" t="s">
        <v>183</v>
      </c>
      <c r="AJ13" s="95"/>
      <c r="AK13" s="95"/>
      <c r="AL13" s="95"/>
      <c r="AM13" s="70"/>
      <c r="AN13" s="70"/>
      <c r="AO13" s="70"/>
      <c r="AP13" s="70"/>
      <c r="AQ13" s="39">
        <f>COUNTA(E13:AP13)</f>
        <v>1</v>
      </c>
      <c r="AR13" s="3">
        <f>33*5</f>
        <v>165</v>
      </c>
      <c r="AS13" s="40">
        <f t="shared" ref="AS13:AS35" si="0">AQ13/AR13</f>
        <v>6.0606060606060606E-3</v>
      </c>
    </row>
    <row r="14" spans="1:48" ht="12.75" customHeight="1" x14ac:dyDescent="0.2">
      <c r="A14" s="194"/>
      <c r="B14" s="142"/>
      <c r="C14" s="38" t="s">
        <v>63</v>
      </c>
      <c r="D14" s="3"/>
      <c r="E14" s="95"/>
      <c r="F14" s="95"/>
      <c r="G14" s="95"/>
      <c r="H14" s="95"/>
      <c r="I14" s="121"/>
      <c r="J14" s="96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105" t="s">
        <v>183</v>
      </c>
      <c r="AJ14" s="95"/>
      <c r="AK14" s="95"/>
      <c r="AL14" s="95"/>
      <c r="AM14" s="70"/>
      <c r="AN14" s="70"/>
      <c r="AO14" s="70"/>
      <c r="AP14" s="70"/>
      <c r="AQ14" s="39">
        <f t="shared" ref="AQ14:AQ16" si="1">COUNTA(E14:AP14)</f>
        <v>1</v>
      </c>
      <c r="AR14" s="3">
        <f>33*5</f>
        <v>165</v>
      </c>
      <c r="AS14" s="40">
        <f t="shared" si="0"/>
        <v>6.0606060606060606E-3</v>
      </c>
    </row>
    <row r="15" spans="1:48" ht="12.75" customHeight="1" x14ac:dyDescent="0.2">
      <c r="A15" s="194"/>
      <c r="B15" s="140" t="s">
        <v>11</v>
      </c>
      <c r="C15" s="38" t="s">
        <v>61</v>
      </c>
      <c r="D15" s="25"/>
      <c r="E15" s="95"/>
      <c r="F15" s="95"/>
      <c r="G15" s="95"/>
      <c r="H15" s="95"/>
      <c r="I15" s="95"/>
      <c r="J15" s="121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110" t="s">
        <v>184</v>
      </c>
      <c r="AJ15" s="95"/>
      <c r="AK15" s="95"/>
      <c r="AL15" s="95"/>
      <c r="AM15" s="70"/>
      <c r="AN15" s="70"/>
      <c r="AO15" s="70"/>
      <c r="AP15" s="70"/>
      <c r="AQ15" s="39">
        <f t="shared" si="1"/>
        <v>1</v>
      </c>
      <c r="AR15" s="3">
        <f t="shared" ref="AR15:AR20" si="2">33*4</f>
        <v>132</v>
      </c>
      <c r="AS15" s="40">
        <f t="shared" si="0"/>
        <v>7.575757575757576E-3</v>
      </c>
    </row>
    <row r="16" spans="1:48" ht="12.75" customHeight="1" x14ac:dyDescent="0.2">
      <c r="A16" s="194"/>
      <c r="B16" s="141"/>
      <c r="C16" s="38" t="s">
        <v>62</v>
      </c>
      <c r="D16" s="25"/>
      <c r="E16" s="95"/>
      <c r="F16" s="95"/>
      <c r="G16" s="95"/>
      <c r="H16" s="95"/>
      <c r="I16" s="95"/>
      <c r="J16" s="121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110" t="s">
        <v>184</v>
      </c>
      <c r="AJ16" s="95"/>
      <c r="AK16" s="95"/>
      <c r="AL16" s="95"/>
      <c r="AM16" s="70"/>
      <c r="AN16" s="70"/>
      <c r="AO16" s="70"/>
      <c r="AP16" s="70"/>
      <c r="AQ16" s="39">
        <f t="shared" si="1"/>
        <v>1</v>
      </c>
      <c r="AR16" s="3">
        <f t="shared" si="2"/>
        <v>132</v>
      </c>
      <c r="AS16" s="40">
        <f t="shared" si="0"/>
        <v>7.575757575757576E-3</v>
      </c>
    </row>
    <row r="17" spans="1:45" ht="12.75" customHeight="1" x14ac:dyDescent="0.2">
      <c r="A17" s="194"/>
      <c r="B17" s="142"/>
      <c r="C17" s="38" t="s">
        <v>63</v>
      </c>
      <c r="D17" s="25"/>
      <c r="E17" s="95"/>
      <c r="F17" s="95"/>
      <c r="G17" s="95"/>
      <c r="H17" s="95"/>
      <c r="I17" s="96"/>
      <c r="J17" s="121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110" t="s">
        <v>184</v>
      </c>
      <c r="AJ17" s="95"/>
      <c r="AK17" s="95"/>
      <c r="AL17" s="95"/>
      <c r="AM17" s="70"/>
      <c r="AN17" s="70"/>
      <c r="AO17" s="70"/>
      <c r="AP17" s="70"/>
      <c r="AQ17" s="39">
        <f>COUNTA(E17:AP17)</f>
        <v>1</v>
      </c>
      <c r="AR17" s="3">
        <f t="shared" si="2"/>
        <v>132</v>
      </c>
      <c r="AS17" s="40">
        <f t="shared" si="0"/>
        <v>7.575757575757576E-3</v>
      </c>
    </row>
    <row r="18" spans="1:45" ht="12.75" customHeight="1" x14ac:dyDescent="0.2">
      <c r="A18" s="194"/>
      <c r="B18" s="140" t="s">
        <v>16</v>
      </c>
      <c r="C18" s="38" t="s">
        <v>61</v>
      </c>
      <c r="D18" s="25"/>
      <c r="E18" s="95"/>
      <c r="F18" s="95"/>
      <c r="G18" s="97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121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110" t="s">
        <v>185</v>
      </c>
      <c r="AL18" s="95"/>
      <c r="AM18" s="70"/>
      <c r="AN18" s="70"/>
      <c r="AO18" s="70"/>
      <c r="AP18" s="70"/>
      <c r="AQ18" s="39">
        <f>COUNTA(E18:AP18)</f>
        <v>1</v>
      </c>
      <c r="AR18" s="3">
        <f t="shared" si="2"/>
        <v>132</v>
      </c>
      <c r="AS18" s="40">
        <f t="shared" si="0"/>
        <v>7.575757575757576E-3</v>
      </c>
    </row>
    <row r="19" spans="1:45" ht="12.75" customHeight="1" x14ac:dyDescent="0.2">
      <c r="A19" s="194"/>
      <c r="B19" s="141"/>
      <c r="C19" s="38" t="s">
        <v>62</v>
      </c>
      <c r="D19" s="25"/>
      <c r="E19" s="95"/>
      <c r="F19" s="95"/>
      <c r="G19" s="96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121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110" t="s">
        <v>185</v>
      </c>
      <c r="AL19" s="95"/>
      <c r="AM19" s="70"/>
      <c r="AN19" s="70"/>
      <c r="AO19" s="70"/>
      <c r="AP19" s="70"/>
      <c r="AQ19" s="39">
        <f t="shared" ref="AQ19:AQ35" si="3">COUNTA(E19:AP19)</f>
        <v>1</v>
      </c>
      <c r="AR19" s="3">
        <f t="shared" si="2"/>
        <v>132</v>
      </c>
      <c r="AS19" s="40">
        <f t="shared" si="0"/>
        <v>7.575757575757576E-3</v>
      </c>
    </row>
    <row r="20" spans="1:45" ht="12.75" customHeight="1" x14ac:dyDescent="0.2">
      <c r="A20" s="194"/>
      <c r="B20" s="142"/>
      <c r="C20" s="38" t="s">
        <v>63</v>
      </c>
      <c r="D20" s="25"/>
      <c r="E20" s="95"/>
      <c r="F20" s="95"/>
      <c r="G20" s="96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121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110" t="s">
        <v>185</v>
      </c>
      <c r="AL20" s="95"/>
      <c r="AM20" s="70"/>
      <c r="AN20" s="70"/>
      <c r="AO20" s="70"/>
      <c r="AP20" s="70"/>
      <c r="AQ20" s="39">
        <f t="shared" si="3"/>
        <v>1</v>
      </c>
      <c r="AR20" s="3">
        <f t="shared" si="2"/>
        <v>132</v>
      </c>
      <c r="AS20" s="40">
        <f t="shared" si="0"/>
        <v>7.575757575757576E-3</v>
      </c>
    </row>
    <row r="21" spans="1:45" ht="12.75" customHeight="1" x14ac:dyDescent="0.2">
      <c r="A21" s="194"/>
      <c r="B21" s="140" t="s">
        <v>17</v>
      </c>
      <c r="C21" s="38" t="s">
        <v>61</v>
      </c>
      <c r="D21" s="25"/>
      <c r="E21" s="95"/>
      <c r="F21" s="95"/>
      <c r="G21" s="96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110" t="s">
        <v>186</v>
      </c>
      <c r="AM21" s="70"/>
      <c r="AN21" s="70"/>
      <c r="AO21" s="70"/>
      <c r="AP21" s="70"/>
      <c r="AQ21" s="39">
        <f t="shared" si="3"/>
        <v>1</v>
      </c>
      <c r="AR21" s="3">
        <f t="shared" ref="AR21:AR23" si="4">33*2</f>
        <v>66</v>
      </c>
      <c r="AS21" s="40">
        <f t="shared" si="0"/>
        <v>1.5151515151515152E-2</v>
      </c>
    </row>
    <row r="22" spans="1:45" ht="12.75" customHeight="1" x14ac:dyDescent="0.2">
      <c r="A22" s="194"/>
      <c r="B22" s="141"/>
      <c r="C22" s="38" t="s">
        <v>62</v>
      </c>
      <c r="D22" s="25"/>
      <c r="E22" s="95"/>
      <c r="F22" s="95"/>
      <c r="G22" s="96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110" t="s">
        <v>186</v>
      </c>
      <c r="AM22" s="70"/>
      <c r="AN22" s="70"/>
      <c r="AO22" s="70"/>
      <c r="AP22" s="70"/>
      <c r="AQ22" s="39">
        <f t="shared" si="3"/>
        <v>1</v>
      </c>
      <c r="AR22" s="3">
        <f t="shared" si="4"/>
        <v>66</v>
      </c>
      <c r="AS22" s="40">
        <f t="shared" si="0"/>
        <v>1.5151515151515152E-2</v>
      </c>
    </row>
    <row r="23" spans="1:45" ht="12.75" customHeight="1" x14ac:dyDescent="0.2">
      <c r="A23" s="194"/>
      <c r="B23" s="142"/>
      <c r="C23" s="38" t="s">
        <v>63</v>
      </c>
      <c r="D23" s="25"/>
      <c r="E23" s="95"/>
      <c r="F23" s="95"/>
      <c r="G23" s="96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110" t="s">
        <v>186</v>
      </c>
      <c r="AM23" s="70"/>
      <c r="AN23" s="70"/>
      <c r="AO23" s="70"/>
      <c r="AP23" s="70"/>
      <c r="AQ23" s="39">
        <f t="shared" si="3"/>
        <v>1</v>
      </c>
      <c r="AR23" s="3">
        <f t="shared" si="4"/>
        <v>66</v>
      </c>
      <c r="AS23" s="40">
        <f t="shared" si="0"/>
        <v>1.5151515151515152E-2</v>
      </c>
    </row>
    <row r="24" spans="1:45" ht="12.75" customHeight="1" x14ac:dyDescent="0.2">
      <c r="A24" s="194"/>
      <c r="B24" s="140" t="s">
        <v>53</v>
      </c>
      <c r="C24" s="38" t="s">
        <v>61</v>
      </c>
      <c r="D24" s="25"/>
      <c r="E24" s="95"/>
      <c r="F24" s="95"/>
      <c r="G24" s="96"/>
      <c r="H24" s="96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70"/>
      <c r="AN24" s="70"/>
      <c r="AO24" s="70"/>
      <c r="AP24" s="70"/>
      <c r="AQ24" s="39">
        <f t="shared" si="3"/>
        <v>0</v>
      </c>
      <c r="AR24" s="3">
        <f>33*1</f>
        <v>33</v>
      </c>
      <c r="AS24" s="40">
        <f t="shared" si="0"/>
        <v>0</v>
      </c>
    </row>
    <row r="25" spans="1:45" ht="12.75" customHeight="1" x14ac:dyDescent="0.2">
      <c r="A25" s="194"/>
      <c r="B25" s="141"/>
      <c r="C25" s="38" t="s">
        <v>62</v>
      </c>
      <c r="D25" s="25"/>
      <c r="E25" s="95"/>
      <c r="F25" s="95"/>
      <c r="G25" s="96"/>
      <c r="H25" s="96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70"/>
      <c r="AN25" s="70"/>
      <c r="AO25" s="70"/>
      <c r="AP25" s="70"/>
      <c r="AQ25" s="39">
        <f t="shared" si="3"/>
        <v>0</v>
      </c>
      <c r="AR25" s="3">
        <f t="shared" ref="AR25:AR32" si="5">33*1</f>
        <v>33</v>
      </c>
      <c r="AS25" s="40">
        <f t="shared" si="0"/>
        <v>0</v>
      </c>
    </row>
    <row r="26" spans="1:45" ht="12.75" customHeight="1" x14ac:dyDescent="0.2">
      <c r="A26" s="194"/>
      <c r="B26" s="142"/>
      <c r="C26" s="38" t="s">
        <v>63</v>
      </c>
      <c r="D26" s="25"/>
      <c r="E26" s="95"/>
      <c r="F26" s="95"/>
      <c r="G26" s="96"/>
      <c r="H26" s="96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70"/>
      <c r="AN26" s="70"/>
      <c r="AO26" s="70"/>
      <c r="AP26" s="70"/>
      <c r="AQ26" s="39">
        <f t="shared" si="3"/>
        <v>0</v>
      </c>
      <c r="AR26" s="3">
        <f t="shared" si="5"/>
        <v>33</v>
      </c>
      <c r="AS26" s="40">
        <f t="shared" si="0"/>
        <v>0</v>
      </c>
    </row>
    <row r="27" spans="1:45" ht="12.75" customHeight="1" x14ac:dyDescent="0.2">
      <c r="A27" s="194"/>
      <c r="B27" s="140" t="s">
        <v>54</v>
      </c>
      <c r="C27" s="38" t="s">
        <v>61</v>
      </c>
      <c r="D27" s="2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5"/>
      <c r="AM27" s="70"/>
      <c r="AN27" s="70"/>
      <c r="AO27" s="70"/>
      <c r="AP27" s="70"/>
      <c r="AQ27" s="39">
        <f t="shared" si="3"/>
        <v>0</v>
      </c>
      <c r="AR27" s="3">
        <f t="shared" si="5"/>
        <v>33</v>
      </c>
      <c r="AS27" s="40">
        <f t="shared" si="0"/>
        <v>0</v>
      </c>
    </row>
    <row r="28" spans="1:45" ht="12.75" customHeight="1" x14ac:dyDescent="0.2">
      <c r="A28" s="194"/>
      <c r="B28" s="141"/>
      <c r="C28" s="38" t="s">
        <v>62</v>
      </c>
      <c r="D28" s="2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5"/>
      <c r="AM28" s="70"/>
      <c r="AN28" s="70"/>
      <c r="AO28" s="70"/>
      <c r="AP28" s="70"/>
      <c r="AQ28" s="39">
        <f t="shared" si="3"/>
        <v>0</v>
      </c>
      <c r="AR28" s="3">
        <f t="shared" si="5"/>
        <v>33</v>
      </c>
      <c r="AS28" s="40">
        <f t="shared" si="0"/>
        <v>0</v>
      </c>
    </row>
    <row r="29" spans="1:45" ht="12.75" customHeight="1" x14ac:dyDescent="0.2">
      <c r="A29" s="194"/>
      <c r="B29" s="142"/>
      <c r="C29" s="38" t="s">
        <v>63</v>
      </c>
      <c r="D29" s="2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5"/>
      <c r="AM29" s="70"/>
      <c r="AN29" s="70"/>
      <c r="AO29" s="70"/>
      <c r="AP29" s="70"/>
      <c r="AQ29" s="39">
        <f t="shared" si="3"/>
        <v>0</v>
      </c>
      <c r="AR29" s="3">
        <f t="shared" si="5"/>
        <v>33</v>
      </c>
      <c r="AS29" s="40">
        <f t="shared" si="0"/>
        <v>0</v>
      </c>
    </row>
    <row r="30" spans="1:45" ht="12.75" customHeight="1" x14ac:dyDescent="0.2">
      <c r="A30" s="194"/>
      <c r="B30" s="140" t="s">
        <v>55</v>
      </c>
      <c r="C30" s="38" t="s">
        <v>61</v>
      </c>
      <c r="D30" s="2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5"/>
      <c r="AM30" s="70"/>
      <c r="AN30" s="70"/>
      <c r="AO30" s="70"/>
      <c r="AP30" s="70"/>
      <c r="AQ30" s="39">
        <f t="shared" si="3"/>
        <v>0</v>
      </c>
      <c r="AR30" s="3">
        <f t="shared" si="5"/>
        <v>33</v>
      </c>
      <c r="AS30" s="40">
        <f t="shared" si="0"/>
        <v>0</v>
      </c>
    </row>
    <row r="31" spans="1:45" ht="12.75" customHeight="1" x14ac:dyDescent="0.2">
      <c r="A31" s="194"/>
      <c r="B31" s="141"/>
      <c r="C31" s="38" t="s">
        <v>62</v>
      </c>
      <c r="D31" s="2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5"/>
      <c r="AM31" s="70"/>
      <c r="AN31" s="70"/>
      <c r="AO31" s="70"/>
      <c r="AP31" s="70"/>
      <c r="AQ31" s="39">
        <f t="shared" si="3"/>
        <v>0</v>
      </c>
      <c r="AR31" s="3">
        <f t="shared" si="5"/>
        <v>33</v>
      </c>
      <c r="AS31" s="40">
        <f t="shared" si="0"/>
        <v>0</v>
      </c>
    </row>
    <row r="32" spans="1:45" ht="12.75" customHeight="1" x14ac:dyDescent="0.2">
      <c r="A32" s="194"/>
      <c r="B32" s="142"/>
      <c r="C32" s="38" t="s">
        <v>63</v>
      </c>
      <c r="D32" s="2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5"/>
      <c r="AM32" s="70"/>
      <c r="AN32" s="70"/>
      <c r="AO32" s="70"/>
      <c r="AP32" s="70"/>
      <c r="AQ32" s="39">
        <f t="shared" si="3"/>
        <v>0</v>
      </c>
      <c r="AR32" s="3">
        <f t="shared" si="5"/>
        <v>33</v>
      </c>
      <c r="AS32" s="40">
        <f t="shared" si="0"/>
        <v>0</v>
      </c>
    </row>
    <row r="33" spans="1:45" ht="12.75" customHeight="1" x14ac:dyDescent="0.2">
      <c r="A33" s="194"/>
      <c r="B33" s="143" t="s">
        <v>74</v>
      </c>
      <c r="C33" s="38" t="s">
        <v>61</v>
      </c>
      <c r="D33" s="2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5"/>
      <c r="AM33" s="70"/>
      <c r="AN33" s="70"/>
      <c r="AO33" s="70"/>
      <c r="AP33" s="70"/>
      <c r="AQ33" s="39">
        <f t="shared" si="3"/>
        <v>0</v>
      </c>
      <c r="AR33" s="3">
        <f>33*3</f>
        <v>99</v>
      </c>
      <c r="AS33" s="40">
        <f t="shared" si="0"/>
        <v>0</v>
      </c>
    </row>
    <row r="34" spans="1:45" ht="12.75" customHeight="1" x14ac:dyDescent="0.2">
      <c r="A34" s="194"/>
      <c r="B34" s="143"/>
      <c r="C34" s="38" t="s">
        <v>62</v>
      </c>
      <c r="D34" s="2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5"/>
      <c r="AM34" s="70"/>
      <c r="AN34" s="70"/>
      <c r="AO34" s="70"/>
      <c r="AP34" s="70"/>
      <c r="AQ34" s="39">
        <f t="shared" si="3"/>
        <v>0</v>
      </c>
      <c r="AR34" s="3">
        <f t="shared" ref="AR34:AR35" si="6">33*3</f>
        <v>99</v>
      </c>
      <c r="AS34" s="40">
        <f t="shared" si="0"/>
        <v>0</v>
      </c>
    </row>
    <row r="35" spans="1:45" ht="12.75" customHeight="1" x14ac:dyDescent="0.2">
      <c r="A35" s="194"/>
      <c r="B35" s="143"/>
      <c r="C35" s="38" t="s">
        <v>63</v>
      </c>
      <c r="D35" s="2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5"/>
      <c r="AM35" s="70"/>
      <c r="AN35" s="70"/>
      <c r="AO35" s="70"/>
      <c r="AP35" s="70"/>
      <c r="AQ35" s="39">
        <f t="shared" si="3"/>
        <v>0</v>
      </c>
      <c r="AR35" s="3">
        <f t="shared" si="6"/>
        <v>99</v>
      </c>
      <c r="AS35" s="40">
        <f t="shared" si="0"/>
        <v>0</v>
      </c>
    </row>
    <row r="36" spans="1:45" s="44" customFormat="1" ht="27" customHeight="1" x14ac:dyDescent="0.2">
      <c r="A36" s="167"/>
      <c r="B36" s="167"/>
      <c r="C36" s="167"/>
      <c r="D36" s="167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9"/>
      <c r="AN36" s="99"/>
      <c r="AO36" s="99"/>
      <c r="AP36" s="99"/>
      <c r="AQ36" s="68"/>
      <c r="AR36" s="68"/>
      <c r="AS36" s="68"/>
    </row>
    <row r="37" spans="1:45" s="2" customFormat="1" ht="111.75" customHeight="1" x14ac:dyDescent="0.2">
      <c r="A37" s="164" t="s">
        <v>14</v>
      </c>
      <c r="B37" s="164"/>
      <c r="C37" s="164"/>
      <c r="D37" s="164"/>
      <c r="E37" s="168" t="s">
        <v>40</v>
      </c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  <c r="AL37" s="169"/>
      <c r="AM37" s="169"/>
      <c r="AN37" s="169"/>
      <c r="AO37" s="169"/>
      <c r="AP37" s="170"/>
      <c r="AQ37" s="146" t="s">
        <v>20</v>
      </c>
      <c r="AR37" s="146" t="s">
        <v>22</v>
      </c>
      <c r="AS37" s="159" t="s">
        <v>21</v>
      </c>
    </row>
    <row r="38" spans="1:45" s="2" customFormat="1" ht="21.75" customHeight="1" x14ac:dyDescent="0.2">
      <c r="A38" s="160" t="s">
        <v>0</v>
      </c>
      <c r="B38" s="161"/>
      <c r="C38" s="140" t="s">
        <v>64</v>
      </c>
      <c r="D38" s="23" t="s">
        <v>18</v>
      </c>
      <c r="E38" s="166" t="s">
        <v>1</v>
      </c>
      <c r="F38" s="166"/>
      <c r="G38" s="166"/>
      <c r="H38" s="166"/>
      <c r="I38" s="166" t="s">
        <v>2</v>
      </c>
      <c r="J38" s="166"/>
      <c r="K38" s="166"/>
      <c r="L38" s="166"/>
      <c r="M38" s="166" t="s">
        <v>3</v>
      </c>
      <c r="N38" s="166"/>
      <c r="O38" s="166"/>
      <c r="P38" s="166"/>
      <c r="Q38" s="166" t="s">
        <v>4</v>
      </c>
      <c r="R38" s="166"/>
      <c r="S38" s="166"/>
      <c r="T38" s="166"/>
      <c r="U38" s="166" t="s">
        <v>5</v>
      </c>
      <c r="V38" s="166"/>
      <c r="W38" s="166"/>
      <c r="X38" s="166" t="s">
        <v>6</v>
      </c>
      <c r="Y38" s="166"/>
      <c r="Z38" s="166"/>
      <c r="AA38" s="166"/>
      <c r="AB38" s="166" t="s">
        <v>7</v>
      </c>
      <c r="AC38" s="166"/>
      <c r="AD38" s="166"/>
      <c r="AE38" s="166" t="s">
        <v>8</v>
      </c>
      <c r="AF38" s="166"/>
      <c r="AG38" s="166"/>
      <c r="AH38" s="166"/>
      <c r="AI38" s="166"/>
      <c r="AJ38" s="166" t="s">
        <v>9</v>
      </c>
      <c r="AK38" s="166"/>
      <c r="AL38" s="166"/>
      <c r="AM38" s="166" t="s">
        <v>10</v>
      </c>
      <c r="AN38" s="166"/>
      <c r="AO38" s="166"/>
      <c r="AP38" s="166"/>
      <c r="AQ38" s="146"/>
      <c r="AR38" s="146"/>
      <c r="AS38" s="159"/>
    </row>
    <row r="39" spans="1:45" s="6" customFormat="1" ht="11.25" customHeight="1" x14ac:dyDescent="0.2">
      <c r="A39" s="162"/>
      <c r="B39" s="163"/>
      <c r="C39" s="142"/>
      <c r="D39" s="23" t="s">
        <v>19</v>
      </c>
      <c r="E39" s="94">
        <v>1</v>
      </c>
      <c r="F39" s="94">
        <v>2</v>
      </c>
      <c r="G39" s="94">
        <v>3</v>
      </c>
      <c r="H39" s="94">
        <v>4</v>
      </c>
      <c r="I39" s="94">
        <v>5</v>
      </c>
      <c r="J39" s="94">
        <v>6</v>
      </c>
      <c r="K39" s="94">
        <v>7</v>
      </c>
      <c r="L39" s="94">
        <v>8</v>
      </c>
      <c r="M39" s="94">
        <v>9</v>
      </c>
      <c r="N39" s="94">
        <v>10</v>
      </c>
      <c r="O39" s="94">
        <v>11</v>
      </c>
      <c r="P39" s="94">
        <v>12</v>
      </c>
      <c r="Q39" s="94">
        <v>13</v>
      </c>
      <c r="R39" s="94">
        <v>14</v>
      </c>
      <c r="S39" s="94">
        <v>15</v>
      </c>
      <c r="T39" s="94">
        <v>16</v>
      </c>
      <c r="U39" s="94">
        <v>17</v>
      </c>
      <c r="V39" s="94">
        <v>18</v>
      </c>
      <c r="W39" s="94">
        <v>19</v>
      </c>
      <c r="X39" s="94">
        <v>20</v>
      </c>
      <c r="Y39" s="94">
        <v>21</v>
      </c>
      <c r="Z39" s="94">
        <v>22</v>
      </c>
      <c r="AA39" s="94">
        <v>23</v>
      </c>
      <c r="AB39" s="94">
        <v>24</v>
      </c>
      <c r="AC39" s="94">
        <v>25</v>
      </c>
      <c r="AD39" s="94">
        <v>26</v>
      </c>
      <c r="AE39" s="94">
        <v>27</v>
      </c>
      <c r="AF39" s="94">
        <v>28</v>
      </c>
      <c r="AG39" s="94">
        <v>29</v>
      </c>
      <c r="AH39" s="94">
        <v>30</v>
      </c>
      <c r="AI39" s="94">
        <v>31</v>
      </c>
      <c r="AJ39" s="94">
        <v>32</v>
      </c>
      <c r="AK39" s="94">
        <v>33</v>
      </c>
      <c r="AL39" s="94">
        <v>34</v>
      </c>
      <c r="AM39" s="94">
        <v>35</v>
      </c>
      <c r="AN39" s="94">
        <v>36</v>
      </c>
      <c r="AO39" s="94">
        <v>37</v>
      </c>
      <c r="AP39" s="94">
        <v>38</v>
      </c>
      <c r="AQ39" s="146"/>
      <c r="AR39" s="146"/>
      <c r="AS39" s="159"/>
    </row>
    <row r="40" spans="1:45" ht="12.75" customHeight="1" x14ac:dyDescent="0.2">
      <c r="A40" s="193" t="s">
        <v>25</v>
      </c>
      <c r="B40" s="140" t="s">
        <v>13</v>
      </c>
      <c r="C40" s="38" t="s">
        <v>77</v>
      </c>
      <c r="D40" s="45"/>
      <c r="E40" s="100"/>
      <c r="F40" s="101"/>
      <c r="G40" s="101"/>
      <c r="H40" s="107" t="s">
        <v>135</v>
      </c>
      <c r="I40" s="101"/>
      <c r="J40" s="101"/>
      <c r="K40" s="107" t="s">
        <v>136</v>
      </c>
      <c r="L40" s="101"/>
      <c r="M40" s="101"/>
      <c r="N40" s="101"/>
      <c r="O40" s="108" t="s">
        <v>137</v>
      </c>
      <c r="P40" s="101"/>
      <c r="Q40" s="100"/>
      <c r="R40" s="100"/>
      <c r="S40" s="109" t="s">
        <v>138</v>
      </c>
      <c r="T40" s="100"/>
      <c r="U40" s="100"/>
      <c r="V40" s="112" t="s">
        <v>187</v>
      </c>
      <c r="W40" s="100"/>
      <c r="X40" s="100"/>
      <c r="Y40" s="100"/>
      <c r="Z40" s="100"/>
      <c r="AA40" s="112" t="s">
        <v>188</v>
      </c>
      <c r="AB40" s="100"/>
      <c r="AC40" s="100"/>
      <c r="AD40" s="100"/>
      <c r="AE40" s="100"/>
      <c r="AF40" s="100"/>
      <c r="AG40" s="112" t="s">
        <v>189</v>
      </c>
      <c r="AH40" s="100"/>
      <c r="AI40" s="100"/>
      <c r="AJ40" s="100"/>
      <c r="AK40" s="100"/>
      <c r="AL40" s="100"/>
      <c r="AM40" s="101"/>
      <c r="AN40" s="101"/>
      <c r="AO40" s="101"/>
      <c r="AP40" s="101"/>
      <c r="AQ40" s="39">
        <f>COUNTA(E40:AP40)</f>
        <v>7</v>
      </c>
      <c r="AR40" s="3">
        <f>34*5</f>
        <v>170</v>
      </c>
      <c r="AS40" s="40">
        <f>AQ40/AR40</f>
        <v>4.1176470588235294E-2</v>
      </c>
    </row>
    <row r="41" spans="1:45" x14ac:dyDescent="0.2">
      <c r="A41" s="194"/>
      <c r="B41" s="141"/>
      <c r="C41" s="38" t="s">
        <v>78</v>
      </c>
      <c r="D41" s="45"/>
      <c r="E41" s="100"/>
      <c r="F41" s="101"/>
      <c r="G41" s="101"/>
      <c r="H41" s="107" t="s">
        <v>135</v>
      </c>
      <c r="I41" s="101"/>
      <c r="J41" s="101"/>
      <c r="K41" s="107" t="s">
        <v>136</v>
      </c>
      <c r="L41" s="101"/>
      <c r="M41" s="101"/>
      <c r="N41" s="101"/>
      <c r="O41" s="108" t="s">
        <v>137</v>
      </c>
      <c r="P41" s="101"/>
      <c r="Q41" s="96"/>
      <c r="R41" s="100"/>
      <c r="S41" s="109" t="s">
        <v>138</v>
      </c>
      <c r="T41" s="100"/>
      <c r="U41" s="100"/>
      <c r="V41" s="112" t="s">
        <v>187</v>
      </c>
      <c r="W41" s="100"/>
      <c r="X41" s="100"/>
      <c r="Y41" s="100"/>
      <c r="Z41" s="100"/>
      <c r="AA41" s="112" t="s">
        <v>188</v>
      </c>
      <c r="AB41" s="100"/>
      <c r="AC41" s="100"/>
      <c r="AD41" s="100"/>
      <c r="AE41" s="100"/>
      <c r="AF41" s="100"/>
      <c r="AG41" s="112" t="s">
        <v>189</v>
      </c>
      <c r="AH41" s="100"/>
      <c r="AI41" s="100"/>
      <c r="AJ41" s="100"/>
      <c r="AK41" s="100"/>
      <c r="AL41" s="100"/>
      <c r="AM41" s="101"/>
      <c r="AN41" s="101"/>
      <c r="AO41" s="101"/>
      <c r="AP41" s="101"/>
      <c r="AQ41" s="39">
        <f>COUNTA(E41:AP41)</f>
        <v>7</v>
      </c>
      <c r="AR41" s="3">
        <f t="shared" ref="AR41:AR42" si="7">34*5</f>
        <v>170</v>
      </c>
      <c r="AS41" s="40">
        <f t="shared" ref="AS41:AS66" si="8">AQ41/AR41</f>
        <v>4.1176470588235294E-2</v>
      </c>
    </row>
    <row r="42" spans="1:45" x14ac:dyDescent="0.2">
      <c r="A42" s="194"/>
      <c r="B42" s="142"/>
      <c r="C42" s="38" t="s">
        <v>79</v>
      </c>
      <c r="D42" s="45"/>
      <c r="E42" s="100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0"/>
      <c r="R42" s="96"/>
      <c r="S42" s="110"/>
      <c r="T42" s="96"/>
      <c r="U42" s="100"/>
      <c r="V42" s="96"/>
      <c r="W42" s="96"/>
      <c r="X42" s="100"/>
      <c r="Y42" s="96"/>
      <c r="Z42" s="96"/>
      <c r="AA42" s="96"/>
      <c r="AB42" s="100"/>
      <c r="AC42" s="96"/>
      <c r="AD42" s="96"/>
      <c r="AE42" s="100"/>
      <c r="AF42" s="100"/>
      <c r="AG42" s="96"/>
      <c r="AH42" s="96"/>
      <c r="AI42" s="96"/>
      <c r="AJ42" s="100"/>
      <c r="AK42" s="96"/>
      <c r="AL42" s="96"/>
      <c r="AM42" s="101"/>
      <c r="AN42" s="101"/>
      <c r="AO42" s="101"/>
      <c r="AP42" s="101"/>
      <c r="AQ42" s="39">
        <f t="shared" ref="AQ42:AQ44" si="9">COUNTA(E42:AP42)</f>
        <v>0</v>
      </c>
      <c r="AR42" s="3">
        <f t="shared" si="7"/>
        <v>170</v>
      </c>
      <c r="AS42" s="40">
        <f t="shared" si="8"/>
        <v>0</v>
      </c>
    </row>
    <row r="43" spans="1:45" x14ac:dyDescent="0.2">
      <c r="A43" s="194"/>
      <c r="B43" s="140" t="s">
        <v>11</v>
      </c>
      <c r="C43" s="38" t="s">
        <v>77</v>
      </c>
      <c r="D43" s="45"/>
      <c r="E43" s="100"/>
      <c r="F43" s="101"/>
      <c r="G43" s="101"/>
      <c r="H43" s="101"/>
      <c r="I43" s="101"/>
      <c r="J43" s="101"/>
      <c r="K43" s="101"/>
      <c r="L43" s="107" t="s">
        <v>139</v>
      </c>
      <c r="M43" s="101"/>
      <c r="N43" s="101"/>
      <c r="O43" s="107" t="s">
        <v>140</v>
      </c>
      <c r="P43" s="101"/>
      <c r="Q43" s="100"/>
      <c r="R43" s="106" t="s">
        <v>141</v>
      </c>
      <c r="S43" s="96"/>
      <c r="T43" s="96"/>
      <c r="U43" s="100"/>
      <c r="V43" s="96"/>
      <c r="W43" s="110" t="s">
        <v>190</v>
      </c>
      <c r="X43" s="100"/>
      <c r="Y43" s="96"/>
      <c r="Z43" s="96"/>
      <c r="AA43" s="96"/>
      <c r="AB43" s="100"/>
      <c r="AC43" s="96"/>
      <c r="AD43" s="110" t="s">
        <v>191</v>
      </c>
      <c r="AE43" s="100"/>
      <c r="AF43" s="100"/>
      <c r="AG43" s="96"/>
      <c r="AH43" s="96"/>
      <c r="AI43" s="96"/>
      <c r="AJ43" s="100"/>
      <c r="AK43" s="96"/>
      <c r="AL43" s="96"/>
      <c r="AM43" s="101"/>
      <c r="AN43" s="101"/>
      <c r="AO43" s="101"/>
      <c r="AP43" s="101"/>
      <c r="AQ43" s="39">
        <f t="shared" si="9"/>
        <v>5</v>
      </c>
      <c r="AR43" s="3">
        <f>34*4</f>
        <v>136</v>
      </c>
      <c r="AS43" s="40">
        <f t="shared" si="8"/>
        <v>3.6764705882352942E-2</v>
      </c>
    </row>
    <row r="44" spans="1:45" x14ac:dyDescent="0.2">
      <c r="A44" s="194"/>
      <c r="B44" s="141"/>
      <c r="C44" s="38" t="s">
        <v>78</v>
      </c>
      <c r="D44" s="45"/>
      <c r="E44" s="100"/>
      <c r="F44" s="96"/>
      <c r="G44" s="96"/>
      <c r="H44" s="101"/>
      <c r="I44" s="96"/>
      <c r="J44" s="96"/>
      <c r="K44" s="96"/>
      <c r="L44" s="106" t="s">
        <v>139</v>
      </c>
      <c r="M44" s="100"/>
      <c r="N44" s="96"/>
      <c r="O44" s="106" t="s">
        <v>140</v>
      </c>
      <c r="P44" s="96"/>
      <c r="Q44" s="100"/>
      <c r="R44" s="106" t="s">
        <v>141</v>
      </c>
      <c r="S44" s="96"/>
      <c r="T44" s="96"/>
      <c r="U44" s="100"/>
      <c r="V44" s="96"/>
      <c r="W44" s="110" t="s">
        <v>190</v>
      </c>
      <c r="X44" s="100"/>
      <c r="Y44" s="96"/>
      <c r="Z44" s="96"/>
      <c r="AA44" s="96"/>
      <c r="AB44" s="101"/>
      <c r="AC44" s="101"/>
      <c r="AD44" s="108" t="s">
        <v>191</v>
      </c>
      <c r="AE44" s="100"/>
      <c r="AF44" s="100"/>
      <c r="AG44" s="96"/>
      <c r="AH44" s="96"/>
      <c r="AI44" s="96"/>
      <c r="AJ44" s="100"/>
      <c r="AK44" s="96"/>
      <c r="AL44" s="96"/>
      <c r="AM44" s="101"/>
      <c r="AN44" s="101"/>
      <c r="AO44" s="101"/>
      <c r="AP44" s="101"/>
      <c r="AQ44" s="39">
        <f t="shared" si="9"/>
        <v>5</v>
      </c>
      <c r="AR44" s="3">
        <f t="shared" ref="AR44:AR48" si="10">34*4</f>
        <v>136</v>
      </c>
      <c r="AS44" s="40">
        <f t="shared" si="8"/>
        <v>3.6764705882352942E-2</v>
      </c>
    </row>
    <row r="45" spans="1:45" ht="12.75" customHeight="1" x14ac:dyDescent="0.2">
      <c r="A45" s="194"/>
      <c r="B45" s="142"/>
      <c r="C45" s="38" t="s">
        <v>79</v>
      </c>
      <c r="D45" s="45"/>
      <c r="E45" s="100"/>
      <c r="F45" s="100"/>
      <c r="G45" s="96"/>
      <c r="H45" s="100"/>
      <c r="I45" s="100"/>
      <c r="J45" s="111" t="s">
        <v>132</v>
      </c>
      <c r="K45" s="100"/>
      <c r="L45" s="100"/>
      <c r="M45" s="100"/>
      <c r="N45" s="100"/>
      <c r="O45" s="100"/>
      <c r="P45" s="100"/>
      <c r="Q45" s="100"/>
      <c r="R45" s="96"/>
      <c r="S45" s="96"/>
      <c r="T45" s="110" t="s">
        <v>142</v>
      </c>
      <c r="U45" s="100"/>
      <c r="V45" s="96"/>
      <c r="W45" s="96"/>
      <c r="X45" s="100"/>
      <c r="Y45" s="96"/>
      <c r="Z45" s="96"/>
      <c r="AA45" s="96"/>
      <c r="AB45" s="96"/>
      <c r="AC45" s="96"/>
      <c r="AD45" s="100"/>
      <c r="AE45" s="100"/>
      <c r="AF45" s="100"/>
      <c r="AG45" s="100"/>
      <c r="AH45" s="101"/>
      <c r="AI45" s="101"/>
      <c r="AJ45" s="101"/>
      <c r="AK45" s="96"/>
      <c r="AL45" s="96"/>
      <c r="AM45" s="101"/>
      <c r="AN45" s="101"/>
      <c r="AO45" s="101"/>
      <c r="AP45" s="101"/>
      <c r="AQ45" s="39">
        <f>COUNTA(E45:AP45)</f>
        <v>2</v>
      </c>
      <c r="AR45" s="3">
        <f t="shared" si="10"/>
        <v>136</v>
      </c>
      <c r="AS45" s="40">
        <f t="shared" si="8"/>
        <v>1.4705882352941176E-2</v>
      </c>
    </row>
    <row r="46" spans="1:45" x14ac:dyDescent="0.2">
      <c r="A46" s="194"/>
      <c r="B46" s="140" t="s">
        <v>16</v>
      </c>
      <c r="C46" s="38" t="s">
        <v>77</v>
      </c>
      <c r="D46" s="45"/>
      <c r="E46" s="100"/>
      <c r="F46" s="100"/>
      <c r="G46" s="100"/>
      <c r="H46" s="96"/>
      <c r="I46" s="102"/>
      <c r="J46" s="112" t="s">
        <v>132</v>
      </c>
      <c r="K46" s="100"/>
      <c r="L46" s="100"/>
      <c r="M46" s="100"/>
      <c r="N46" s="100"/>
      <c r="O46" s="100"/>
      <c r="P46" s="100"/>
      <c r="Q46" s="100"/>
      <c r="R46" s="96"/>
      <c r="S46" s="96"/>
      <c r="T46" s="110" t="s">
        <v>142</v>
      </c>
      <c r="U46" s="100"/>
      <c r="V46" s="96"/>
      <c r="W46" s="96"/>
      <c r="X46" s="100"/>
      <c r="Y46" s="96"/>
      <c r="Z46" s="96"/>
      <c r="AA46" s="96"/>
      <c r="AB46" s="96"/>
      <c r="AC46" s="96"/>
      <c r="AD46" s="100"/>
      <c r="AE46" s="100"/>
      <c r="AF46" s="100"/>
      <c r="AG46" s="100"/>
      <c r="AH46" s="108" t="s">
        <v>192</v>
      </c>
      <c r="AI46" s="101"/>
      <c r="AJ46" s="101"/>
      <c r="AK46" s="96"/>
      <c r="AL46" s="96"/>
      <c r="AM46" s="101"/>
      <c r="AN46" s="101"/>
      <c r="AO46" s="101"/>
      <c r="AP46" s="101"/>
      <c r="AQ46" s="39">
        <f>COUNTA(E46:AP46)</f>
        <v>3</v>
      </c>
      <c r="AR46" s="3">
        <f t="shared" si="10"/>
        <v>136</v>
      </c>
      <c r="AS46" s="40">
        <f t="shared" si="8"/>
        <v>2.2058823529411766E-2</v>
      </c>
    </row>
    <row r="47" spans="1:45" x14ac:dyDescent="0.2">
      <c r="A47" s="194"/>
      <c r="B47" s="141"/>
      <c r="C47" s="38" t="s">
        <v>78</v>
      </c>
      <c r="D47" s="45"/>
      <c r="E47" s="100"/>
      <c r="F47" s="96"/>
      <c r="G47" s="96"/>
      <c r="H47" s="102"/>
      <c r="I47" s="100"/>
      <c r="J47" s="96"/>
      <c r="K47" s="96"/>
      <c r="L47" s="96"/>
      <c r="M47" s="100"/>
      <c r="N47" s="96"/>
      <c r="O47" s="96"/>
      <c r="P47" s="96"/>
      <c r="Q47" s="100"/>
      <c r="R47" s="96"/>
      <c r="S47" s="96"/>
      <c r="T47" s="96"/>
      <c r="U47" s="100"/>
      <c r="V47" s="96"/>
      <c r="W47" s="96"/>
      <c r="X47" s="100"/>
      <c r="Y47" s="96"/>
      <c r="Z47" s="96"/>
      <c r="AA47" s="96"/>
      <c r="AB47" s="96"/>
      <c r="AC47" s="96"/>
      <c r="AD47" s="100"/>
      <c r="AE47" s="100"/>
      <c r="AF47" s="100"/>
      <c r="AG47" s="100"/>
      <c r="AH47" s="108" t="s">
        <v>192</v>
      </c>
      <c r="AI47" s="101"/>
      <c r="AJ47" s="101"/>
      <c r="AK47" s="96"/>
      <c r="AL47" s="96"/>
      <c r="AM47" s="101"/>
      <c r="AN47" s="101"/>
      <c r="AO47" s="101"/>
      <c r="AP47" s="101"/>
      <c r="AQ47" s="39">
        <f t="shared" ref="AQ47:AQ66" si="11">COUNTA(E47:AP47)</f>
        <v>1</v>
      </c>
      <c r="AR47" s="3">
        <f t="shared" si="10"/>
        <v>136</v>
      </c>
      <c r="AS47" s="40">
        <f t="shared" si="8"/>
        <v>7.3529411764705881E-3</v>
      </c>
    </row>
    <row r="48" spans="1:45" x14ac:dyDescent="0.2">
      <c r="A48" s="194"/>
      <c r="B48" s="142"/>
      <c r="C48" s="38" t="s">
        <v>79</v>
      </c>
      <c r="D48" s="45"/>
      <c r="E48" s="100"/>
      <c r="F48" s="96"/>
      <c r="G48" s="102"/>
      <c r="H48" s="96"/>
      <c r="I48" s="100"/>
      <c r="J48" s="96"/>
      <c r="K48" s="96"/>
      <c r="L48" s="96"/>
      <c r="M48" s="100"/>
      <c r="N48" s="96"/>
      <c r="O48" s="96"/>
      <c r="P48" s="96"/>
      <c r="Q48" s="100"/>
      <c r="R48" s="96"/>
      <c r="S48" s="96"/>
      <c r="T48" s="96"/>
      <c r="U48" s="100"/>
      <c r="V48" s="96"/>
      <c r="W48" s="96"/>
      <c r="X48" s="100"/>
      <c r="Y48" s="96"/>
      <c r="Z48" s="96"/>
      <c r="AA48" s="96"/>
      <c r="AB48" s="96"/>
      <c r="AC48" s="96"/>
      <c r="AD48" s="100"/>
      <c r="AE48" s="100"/>
      <c r="AF48" s="100"/>
      <c r="AG48" s="100"/>
      <c r="AH48" s="101"/>
      <c r="AI48" s="101"/>
      <c r="AJ48" s="101"/>
      <c r="AK48" s="96"/>
      <c r="AL48" s="96"/>
      <c r="AM48" s="101"/>
      <c r="AN48" s="101"/>
      <c r="AO48" s="101"/>
      <c r="AP48" s="101"/>
      <c r="AQ48" s="39">
        <f t="shared" si="11"/>
        <v>0</v>
      </c>
      <c r="AR48" s="3">
        <f t="shared" si="10"/>
        <v>136</v>
      </c>
      <c r="AS48" s="40">
        <f t="shared" si="8"/>
        <v>0</v>
      </c>
    </row>
    <row r="49" spans="1:45" x14ac:dyDescent="0.2">
      <c r="A49" s="194"/>
      <c r="B49" s="140" t="s">
        <v>17</v>
      </c>
      <c r="C49" s="38" t="s">
        <v>77</v>
      </c>
      <c r="D49" s="45"/>
      <c r="E49" s="100"/>
      <c r="F49" s="96"/>
      <c r="G49" s="96"/>
      <c r="H49" s="96"/>
      <c r="I49" s="100"/>
      <c r="J49" s="96"/>
      <c r="K49" s="110" t="s">
        <v>143</v>
      </c>
      <c r="L49" s="96"/>
      <c r="M49" s="100"/>
      <c r="N49" s="96"/>
      <c r="O49" s="96"/>
      <c r="P49" s="96"/>
      <c r="Q49" s="110" t="s">
        <v>144</v>
      </c>
      <c r="R49" s="96"/>
      <c r="S49" s="96"/>
      <c r="T49" s="96"/>
      <c r="U49" s="100"/>
      <c r="V49" s="96"/>
      <c r="W49" s="96"/>
      <c r="X49" s="100"/>
      <c r="Y49" s="110" t="s">
        <v>194</v>
      </c>
      <c r="Z49" s="96"/>
      <c r="AA49" s="96"/>
      <c r="AB49" s="96"/>
      <c r="AC49" s="96"/>
      <c r="AD49" s="96"/>
      <c r="AE49" s="100"/>
      <c r="AF49" s="100"/>
      <c r="AG49" s="101"/>
      <c r="AH49" s="101"/>
      <c r="AI49" s="101"/>
      <c r="AJ49" s="108" t="s">
        <v>193</v>
      </c>
      <c r="AK49" s="96"/>
      <c r="AL49" s="96"/>
      <c r="AM49" s="101"/>
      <c r="AN49" s="101"/>
      <c r="AO49" s="101"/>
      <c r="AP49" s="101"/>
      <c r="AQ49" s="39">
        <f t="shared" si="11"/>
        <v>4</v>
      </c>
      <c r="AR49" s="3">
        <f>34*2</f>
        <v>68</v>
      </c>
      <c r="AS49" s="40">
        <f t="shared" si="8"/>
        <v>5.8823529411764705E-2</v>
      </c>
    </row>
    <row r="50" spans="1:45" ht="12.75" customHeight="1" x14ac:dyDescent="0.2">
      <c r="A50" s="194"/>
      <c r="B50" s="141"/>
      <c r="C50" s="38" t="s">
        <v>78</v>
      </c>
      <c r="D50" s="45"/>
      <c r="E50" s="100"/>
      <c r="F50" s="96"/>
      <c r="G50" s="96"/>
      <c r="H50" s="96"/>
      <c r="I50" s="100"/>
      <c r="J50" s="96"/>
      <c r="K50" s="110" t="s">
        <v>143</v>
      </c>
      <c r="L50" s="96"/>
      <c r="M50" s="100"/>
      <c r="N50" s="96"/>
      <c r="O50" s="96"/>
      <c r="P50" s="96"/>
      <c r="Q50" s="112" t="s">
        <v>144</v>
      </c>
      <c r="R50" s="96"/>
      <c r="S50" s="96"/>
      <c r="T50" s="96"/>
      <c r="U50" s="100"/>
      <c r="V50" s="96"/>
      <c r="W50" s="96"/>
      <c r="X50" s="100"/>
      <c r="Y50" s="110" t="s">
        <v>194</v>
      </c>
      <c r="Z50" s="96"/>
      <c r="AA50" s="96"/>
      <c r="AB50" s="100"/>
      <c r="AC50" s="96"/>
      <c r="AD50" s="101"/>
      <c r="AE50" s="100"/>
      <c r="AF50" s="100"/>
      <c r="AG50" s="96"/>
      <c r="AH50" s="96"/>
      <c r="AI50" s="101"/>
      <c r="AJ50" s="112" t="s">
        <v>193</v>
      </c>
      <c r="AK50" s="96"/>
      <c r="AL50" s="96"/>
      <c r="AM50" s="101"/>
      <c r="AN50" s="101"/>
      <c r="AO50" s="101"/>
      <c r="AP50" s="101"/>
      <c r="AQ50" s="39">
        <f t="shared" si="11"/>
        <v>4</v>
      </c>
      <c r="AR50" s="3">
        <f t="shared" ref="AR50:AR54" si="12">34*2</f>
        <v>68</v>
      </c>
      <c r="AS50" s="40">
        <f t="shared" si="8"/>
        <v>5.8823529411764705E-2</v>
      </c>
    </row>
    <row r="51" spans="1:45" ht="12.75" customHeight="1" x14ac:dyDescent="0.2">
      <c r="A51" s="194"/>
      <c r="B51" s="142"/>
      <c r="C51" s="38" t="s">
        <v>79</v>
      </c>
      <c r="D51" s="45"/>
      <c r="E51" s="100"/>
      <c r="F51" s="96"/>
      <c r="G51" s="96"/>
      <c r="H51" s="96"/>
      <c r="I51" s="100"/>
      <c r="J51" s="96"/>
      <c r="K51" s="96"/>
      <c r="L51" s="96"/>
      <c r="M51" s="100"/>
      <c r="N51" s="96"/>
      <c r="O51" s="96"/>
      <c r="P51" s="96"/>
      <c r="Q51" s="100"/>
      <c r="R51" s="96"/>
      <c r="S51" s="96"/>
      <c r="T51" s="96"/>
      <c r="U51" s="100"/>
      <c r="V51" s="96"/>
      <c r="W51" s="96"/>
      <c r="X51" s="100"/>
      <c r="Y51" s="96"/>
      <c r="Z51" s="96"/>
      <c r="AA51" s="96"/>
      <c r="AB51" s="100"/>
      <c r="AC51" s="96"/>
      <c r="AD51" s="101"/>
      <c r="AE51" s="100"/>
      <c r="AF51" s="100"/>
      <c r="AG51" s="96"/>
      <c r="AH51" s="96"/>
      <c r="AI51" s="101"/>
      <c r="AJ51" s="100"/>
      <c r="AK51" s="96"/>
      <c r="AL51" s="96"/>
      <c r="AM51" s="101"/>
      <c r="AN51" s="101"/>
      <c r="AO51" s="101"/>
      <c r="AP51" s="101"/>
      <c r="AQ51" s="39">
        <f t="shared" si="11"/>
        <v>0</v>
      </c>
      <c r="AR51" s="3">
        <f t="shared" si="12"/>
        <v>68</v>
      </c>
      <c r="AS51" s="40">
        <f t="shared" si="8"/>
        <v>0</v>
      </c>
    </row>
    <row r="52" spans="1:45" ht="12.75" customHeight="1" x14ac:dyDescent="0.2">
      <c r="A52" s="194"/>
      <c r="B52" s="211" t="s">
        <v>76</v>
      </c>
      <c r="C52" s="38" t="s">
        <v>77</v>
      </c>
      <c r="D52" s="45"/>
      <c r="E52" s="100"/>
      <c r="F52" s="96"/>
      <c r="G52" s="96"/>
      <c r="H52" s="96"/>
      <c r="I52" s="100"/>
      <c r="J52" s="96"/>
      <c r="K52" s="96"/>
      <c r="L52" s="96"/>
      <c r="M52" s="100"/>
      <c r="N52" s="96"/>
      <c r="O52" s="96"/>
      <c r="P52" s="96"/>
      <c r="Q52" s="100"/>
      <c r="R52" s="96"/>
      <c r="S52" s="96"/>
      <c r="T52" s="96"/>
      <c r="U52" s="100"/>
      <c r="V52" s="96"/>
      <c r="W52" s="96"/>
      <c r="X52" s="100"/>
      <c r="Y52" s="96"/>
      <c r="Z52" s="96"/>
      <c r="AA52" s="96"/>
      <c r="AB52" s="112" t="s">
        <v>195</v>
      </c>
      <c r="AC52" s="96"/>
      <c r="AD52" s="101"/>
      <c r="AE52" s="100"/>
      <c r="AF52" s="100"/>
      <c r="AG52" s="96"/>
      <c r="AH52" s="96"/>
      <c r="AI52" s="101"/>
      <c r="AJ52" s="100"/>
      <c r="AK52" s="96"/>
      <c r="AL52" s="96"/>
      <c r="AM52" s="101"/>
      <c r="AN52" s="101"/>
      <c r="AO52" s="101"/>
      <c r="AP52" s="101"/>
      <c r="AQ52" s="39">
        <f t="shared" si="11"/>
        <v>1</v>
      </c>
      <c r="AR52" s="3">
        <f t="shared" si="12"/>
        <v>68</v>
      </c>
      <c r="AS52" s="40">
        <f t="shared" si="8"/>
        <v>1.4705882352941176E-2</v>
      </c>
    </row>
    <row r="53" spans="1:45" ht="12.75" customHeight="1" x14ac:dyDescent="0.2">
      <c r="A53" s="194"/>
      <c r="B53" s="212"/>
      <c r="C53" s="38" t="s">
        <v>78</v>
      </c>
      <c r="D53" s="45"/>
      <c r="E53" s="100"/>
      <c r="F53" s="96"/>
      <c r="G53" s="96"/>
      <c r="H53" s="96"/>
      <c r="I53" s="100"/>
      <c r="J53" s="96"/>
      <c r="K53" s="96"/>
      <c r="L53" s="96"/>
      <c r="M53" s="100"/>
      <c r="N53" s="96"/>
      <c r="O53" s="96"/>
      <c r="P53" s="96"/>
      <c r="Q53" s="100"/>
      <c r="R53" s="96"/>
      <c r="S53" s="96"/>
      <c r="T53" s="96"/>
      <c r="U53" s="100"/>
      <c r="V53" s="96"/>
      <c r="W53" s="96"/>
      <c r="X53" s="100"/>
      <c r="Y53" s="96"/>
      <c r="Z53" s="96"/>
      <c r="AA53" s="96"/>
      <c r="AB53" s="112" t="s">
        <v>195</v>
      </c>
      <c r="AC53" s="96"/>
      <c r="AD53" s="101"/>
      <c r="AE53" s="100"/>
      <c r="AF53" s="100"/>
      <c r="AG53" s="96"/>
      <c r="AH53" s="96"/>
      <c r="AI53" s="101"/>
      <c r="AJ53" s="100"/>
      <c r="AK53" s="96"/>
      <c r="AL53" s="96"/>
      <c r="AM53" s="101"/>
      <c r="AN53" s="101"/>
      <c r="AO53" s="101"/>
      <c r="AP53" s="101"/>
      <c r="AQ53" s="39">
        <f t="shared" si="11"/>
        <v>1</v>
      </c>
      <c r="AR53" s="3">
        <f t="shared" si="12"/>
        <v>68</v>
      </c>
      <c r="AS53" s="40">
        <f t="shared" si="8"/>
        <v>1.4705882352941176E-2</v>
      </c>
    </row>
    <row r="54" spans="1:45" ht="12.75" customHeight="1" x14ac:dyDescent="0.2">
      <c r="A54" s="194"/>
      <c r="B54" s="213"/>
      <c r="C54" s="38" t="s">
        <v>79</v>
      </c>
      <c r="D54" s="45"/>
      <c r="E54" s="100"/>
      <c r="F54" s="96"/>
      <c r="G54" s="96"/>
      <c r="H54" s="96"/>
      <c r="I54" s="100"/>
      <c r="J54" s="96"/>
      <c r="K54" s="96"/>
      <c r="L54" s="96"/>
      <c r="M54" s="100"/>
      <c r="N54" s="96"/>
      <c r="O54" s="96"/>
      <c r="P54" s="96"/>
      <c r="Q54" s="100"/>
      <c r="R54" s="96"/>
      <c r="S54" s="96"/>
      <c r="T54" s="96"/>
      <c r="U54" s="100"/>
      <c r="V54" s="96"/>
      <c r="W54" s="96"/>
      <c r="X54" s="100"/>
      <c r="Y54" s="96"/>
      <c r="Z54" s="96"/>
      <c r="AA54" s="96"/>
      <c r="AB54" s="100"/>
      <c r="AC54" s="96"/>
      <c r="AD54" s="101"/>
      <c r="AE54" s="100"/>
      <c r="AF54" s="100"/>
      <c r="AG54" s="96"/>
      <c r="AH54" s="96"/>
      <c r="AI54" s="101"/>
      <c r="AJ54" s="100"/>
      <c r="AK54" s="96"/>
      <c r="AL54" s="96"/>
      <c r="AM54" s="101"/>
      <c r="AN54" s="101"/>
      <c r="AO54" s="101"/>
      <c r="AP54" s="101"/>
      <c r="AQ54" s="39">
        <f t="shared" si="11"/>
        <v>0</v>
      </c>
      <c r="AR54" s="3">
        <f t="shared" si="12"/>
        <v>68</v>
      </c>
      <c r="AS54" s="40">
        <f t="shared" si="8"/>
        <v>0</v>
      </c>
    </row>
    <row r="55" spans="1:45" ht="12.75" customHeight="1" x14ac:dyDescent="0.2">
      <c r="A55" s="194"/>
      <c r="B55" s="140" t="s">
        <v>53</v>
      </c>
      <c r="C55" s="38" t="s">
        <v>77</v>
      </c>
      <c r="D55" s="45"/>
      <c r="E55" s="100"/>
      <c r="F55" s="96"/>
      <c r="G55" s="96"/>
      <c r="H55" s="96"/>
      <c r="I55" s="100"/>
      <c r="J55" s="96"/>
      <c r="K55" s="96"/>
      <c r="L55" s="96"/>
      <c r="M55" s="100"/>
      <c r="N55" s="96"/>
      <c r="O55" s="96"/>
      <c r="P55" s="96"/>
      <c r="Q55" s="100"/>
      <c r="R55" s="96"/>
      <c r="S55" s="96"/>
      <c r="T55" s="110" t="s">
        <v>145</v>
      </c>
      <c r="U55" s="100"/>
      <c r="V55" s="96"/>
      <c r="W55" s="96"/>
      <c r="X55" s="100"/>
      <c r="Y55" s="96"/>
      <c r="Z55" s="96"/>
      <c r="AA55" s="101"/>
      <c r="AB55" s="100"/>
      <c r="AC55" s="96"/>
      <c r="AD55" s="96"/>
      <c r="AE55" s="100"/>
      <c r="AF55" s="100"/>
      <c r="AG55" s="96"/>
      <c r="AH55" s="96"/>
      <c r="AI55" s="96"/>
      <c r="AJ55" s="101"/>
      <c r="AK55" s="96"/>
      <c r="AL55" s="96"/>
      <c r="AM55" s="101"/>
      <c r="AN55" s="101"/>
      <c r="AO55" s="101"/>
      <c r="AP55" s="101"/>
      <c r="AQ55" s="39">
        <f t="shared" si="11"/>
        <v>1</v>
      </c>
      <c r="AR55" s="3">
        <f>34*1</f>
        <v>34</v>
      </c>
      <c r="AS55" s="40">
        <f t="shared" si="8"/>
        <v>2.9411764705882353E-2</v>
      </c>
    </row>
    <row r="56" spans="1:45" x14ac:dyDescent="0.2">
      <c r="A56" s="194"/>
      <c r="B56" s="141"/>
      <c r="C56" s="38" t="s">
        <v>78</v>
      </c>
      <c r="D56" s="2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110" t="s">
        <v>145</v>
      </c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101"/>
      <c r="AN56" s="101"/>
      <c r="AO56" s="101"/>
      <c r="AP56" s="101"/>
      <c r="AQ56" s="39">
        <f t="shared" si="11"/>
        <v>1</v>
      </c>
      <c r="AR56" s="3">
        <f t="shared" ref="AR56:AR63" si="13">34*1</f>
        <v>34</v>
      </c>
      <c r="AS56" s="40">
        <f t="shared" si="8"/>
        <v>2.9411764705882353E-2</v>
      </c>
    </row>
    <row r="57" spans="1:45" s="2" customFormat="1" ht="15" customHeight="1" x14ac:dyDescent="0.2">
      <c r="A57" s="194"/>
      <c r="B57" s="142"/>
      <c r="C57" s="38" t="s">
        <v>79</v>
      </c>
      <c r="D57" s="46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3"/>
      <c r="AO57" s="103"/>
      <c r="AP57" s="103"/>
      <c r="AQ57" s="39">
        <f t="shared" si="11"/>
        <v>0</v>
      </c>
      <c r="AR57" s="3">
        <f t="shared" si="13"/>
        <v>34</v>
      </c>
      <c r="AS57" s="40">
        <f t="shared" si="8"/>
        <v>0</v>
      </c>
    </row>
    <row r="58" spans="1:45" s="2" customFormat="1" ht="16.5" customHeight="1" x14ac:dyDescent="0.2">
      <c r="A58" s="194"/>
      <c r="B58" s="140" t="s">
        <v>54</v>
      </c>
      <c r="C58" s="38" t="s">
        <v>77</v>
      </c>
      <c r="D58" s="41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12" t="s">
        <v>146</v>
      </c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12" t="s">
        <v>186</v>
      </c>
      <c r="AM58" s="100"/>
      <c r="AN58" s="100"/>
      <c r="AO58" s="100"/>
      <c r="AP58" s="100"/>
      <c r="AQ58" s="39">
        <f t="shared" si="11"/>
        <v>2</v>
      </c>
      <c r="AR58" s="3">
        <f t="shared" si="13"/>
        <v>34</v>
      </c>
      <c r="AS58" s="40">
        <f t="shared" si="8"/>
        <v>5.8823529411764705E-2</v>
      </c>
    </row>
    <row r="59" spans="1:45" s="6" customFormat="1" ht="11.25" customHeight="1" x14ac:dyDescent="0.2">
      <c r="A59" s="194"/>
      <c r="B59" s="141"/>
      <c r="C59" s="38" t="s">
        <v>78</v>
      </c>
      <c r="D59" s="41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5" t="s">
        <v>146</v>
      </c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  <c r="AI59" s="104"/>
      <c r="AJ59" s="104"/>
      <c r="AK59" s="104"/>
      <c r="AL59" s="105" t="s">
        <v>186</v>
      </c>
      <c r="AM59" s="104"/>
      <c r="AN59" s="104"/>
      <c r="AO59" s="104"/>
      <c r="AP59" s="104"/>
      <c r="AQ59" s="39">
        <f t="shared" si="11"/>
        <v>2</v>
      </c>
      <c r="AR59" s="3">
        <f t="shared" si="13"/>
        <v>34</v>
      </c>
      <c r="AS59" s="40">
        <f t="shared" si="8"/>
        <v>5.8823529411764705E-2</v>
      </c>
    </row>
    <row r="60" spans="1:45" ht="12.75" customHeight="1" x14ac:dyDescent="0.2">
      <c r="A60" s="194"/>
      <c r="B60" s="142"/>
      <c r="C60" s="38" t="s">
        <v>79</v>
      </c>
      <c r="D60" s="45"/>
      <c r="E60" s="100"/>
      <c r="F60" s="100"/>
      <c r="G60" s="96"/>
      <c r="H60" s="100"/>
      <c r="I60" s="100"/>
      <c r="J60" s="102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1"/>
      <c r="AN60" s="101"/>
      <c r="AO60" s="101"/>
      <c r="AP60" s="101"/>
      <c r="AQ60" s="39">
        <f t="shared" si="11"/>
        <v>0</v>
      </c>
      <c r="AR60" s="3">
        <f t="shared" si="13"/>
        <v>34</v>
      </c>
      <c r="AS60" s="40">
        <f t="shared" si="8"/>
        <v>0</v>
      </c>
    </row>
    <row r="61" spans="1:45" x14ac:dyDescent="0.2">
      <c r="A61" s="194"/>
      <c r="B61" s="140" t="s">
        <v>55</v>
      </c>
      <c r="C61" s="38" t="s">
        <v>77</v>
      </c>
      <c r="D61" s="45"/>
      <c r="E61" s="100"/>
      <c r="F61" s="100"/>
      <c r="G61" s="100"/>
      <c r="H61" s="96"/>
      <c r="I61" s="102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12" t="s">
        <v>147</v>
      </c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101"/>
      <c r="AN61" s="101"/>
      <c r="AO61" s="101"/>
      <c r="AP61" s="101"/>
      <c r="AQ61" s="39">
        <f t="shared" si="11"/>
        <v>1</v>
      </c>
      <c r="AR61" s="3">
        <f t="shared" si="13"/>
        <v>34</v>
      </c>
      <c r="AS61" s="40">
        <f t="shared" si="8"/>
        <v>2.9411764705882353E-2</v>
      </c>
    </row>
    <row r="62" spans="1:45" x14ac:dyDescent="0.2">
      <c r="A62" s="194"/>
      <c r="B62" s="141"/>
      <c r="C62" s="38" t="s">
        <v>78</v>
      </c>
      <c r="D62" s="45"/>
      <c r="E62" s="100"/>
      <c r="F62" s="96"/>
      <c r="G62" s="96"/>
      <c r="H62" s="102"/>
      <c r="I62" s="100"/>
      <c r="J62" s="96"/>
      <c r="K62" s="96"/>
      <c r="L62" s="96"/>
      <c r="M62" s="100"/>
      <c r="N62" s="96"/>
      <c r="O62" s="96"/>
      <c r="P62" s="96"/>
      <c r="Q62" s="100"/>
      <c r="R62" s="96"/>
      <c r="S62" s="96"/>
      <c r="T62" s="110" t="s">
        <v>147</v>
      </c>
      <c r="U62" s="100"/>
      <c r="V62" s="96"/>
      <c r="W62" s="96"/>
      <c r="X62" s="100"/>
      <c r="Y62" s="96"/>
      <c r="Z62" s="96"/>
      <c r="AA62" s="96"/>
      <c r="AB62" s="100"/>
      <c r="AC62" s="96"/>
      <c r="AD62" s="96"/>
      <c r="AE62" s="100"/>
      <c r="AF62" s="100"/>
      <c r="AG62" s="96"/>
      <c r="AH62" s="96"/>
      <c r="AI62" s="96"/>
      <c r="AJ62" s="100"/>
      <c r="AK62" s="96"/>
      <c r="AL62" s="96"/>
      <c r="AM62" s="101"/>
      <c r="AN62" s="101"/>
      <c r="AO62" s="101"/>
      <c r="AP62" s="101"/>
      <c r="AQ62" s="39">
        <f t="shared" si="11"/>
        <v>1</v>
      </c>
      <c r="AR62" s="3">
        <f t="shared" si="13"/>
        <v>34</v>
      </c>
      <c r="AS62" s="40">
        <f t="shared" si="8"/>
        <v>2.9411764705882353E-2</v>
      </c>
    </row>
    <row r="63" spans="1:45" x14ac:dyDescent="0.2">
      <c r="A63" s="194"/>
      <c r="B63" s="142"/>
      <c r="C63" s="38" t="s">
        <v>79</v>
      </c>
      <c r="D63" s="45"/>
      <c r="E63" s="100"/>
      <c r="F63" s="96"/>
      <c r="G63" s="102"/>
      <c r="H63" s="96"/>
      <c r="I63" s="100"/>
      <c r="J63" s="96"/>
      <c r="K63" s="96"/>
      <c r="L63" s="96"/>
      <c r="M63" s="100"/>
      <c r="N63" s="96"/>
      <c r="O63" s="96"/>
      <c r="P63" s="96"/>
      <c r="Q63" s="100"/>
      <c r="R63" s="96"/>
      <c r="S63" s="96"/>
      <c r="T63" s="96"/>
      <c r="U63" s="100"/>
      <c r="V63" s="96"/>
      <c r="W63" s="96"/>
      <c r="X63" s="100"/>
      <c r="Y63" s="96"/>
      <c r="Z63" s="96"/>
      <c r="AA63" s="96"/>
      <c r="AB63" s="100"/>
      <c r="AC63" s="96"/>
      <c r="AD63" s="96"/>
      <c r="AE63" s="100"/>
      <c r="AF63" s="100"/>
      <c r="AG63" s="96"/>
      <c r="AH63" s="96"/>
      <c r="AI63" s="96"/>
      <c r="AJ63" s="100"/>
      <c r="AK63" s="96"/>
      <c r="AL63" s="96"/>
      <c r="AM63" s="101"/>
      <c r="AN63" s="101"/>
      <c r="AO63" s="101"/>
      <c r="AP63" s="101"/>
      <c r="AQ63" s="39">
        <f t="shared" si="11"/>
        <v>0</v>
      </c>
      <c r="AR63" s="3">
        <f t="shared" si="13"/>
        <v>34</v>
      </c>
      <c r="AS63" s="40">
        <f t="shared" si="8"/>
        <v>0</v>
      </c>
    </row>
    <row r="64" spans="1:45" x14ac:dyDescent="0.2">
      <c r="A64" s="194"/>
      <c r="B64" s="143" t="s">
        <v>74</v>
      </c>
      <c r="C64" s="38" t="s">
        <v>77</v>
      </c>
      <c r="D64" s="45"/>
      <c r="E64" s="100"/>
      <c r="F64" s="96"/>
      <c r="G64" s="96"/>
      <c r="H64" s="111" t="s">
        <v>148</v>
      </c>
      <c r="I64" s="96"/>
      <c r="J64" s="96"/>
      <c r="K64" s="96"/>
      <c r="L64" s="96"/>
      <c r="M64" s="100"/>
      <c r="N64" s="96"/>
      <c r="O64" s="96"/>
      <c r="P64" s="96"/>
      <c r="Q64" s="100"/>
      <c r="R64" s="96"/>
      <c r="S64" s="96"/>
      <c r="T64" s="96"/>
      <c r="U64" s="100"/>
      <c r="V64" s="96"/>
      <c r="W64" s="96"/>
      <c r="X64" s="100"/>
      <c r="Y64" s="96"/>
      <c r="Z64" s="96"/>
      <c r="AA64" s="96"/>
      <c r="AB64" s="101"/>
      <c r="AC64" s="101"/>
      <c r="AD64" s="101"/>
      <c r="AE64" s="100"/>
      <c r="AF64" s="100"/>
      <c r="AG64" s="96"/>
      <c r="AH64" s="96"/>
      <c r="AI64" s="96"/>
      <c r="AJ64" s="100"/>
      <c r="AK64" s="96"/>
      <c r="AL64" s="110" t="s">
        <v>196</v>
      </c>
      <c r="AM64" s="101"/>
      <c r="AN64" s="101"/>
      <c r="AO64" s="101"/>
      <c r="AP64" s="101"/>
      <c r="AQ64" s="39">
        <f t="shared" si="11"/>
        <v>2</v>
      </c>
      <c r="AR64" s="3">
        <f>34*2</f>
        <v>68</v>
      </c>
      <c r="AS64" s="40">
        <f t="shared" si="8"/>
        <v>2.9411764705882353E-2</v>
      </c>
    </row>
    <row r="65" spans="1:45" ht="12.75" customHeight="1" x14ac:dyDescent="0.2">
      <c r="A65" s="194"/>
      <c r="B65" s="143"/>
      <c r="C65" s="38" t="s">
        <v>78</v>
      </c>
      <c r="D65" s="45"/>
      <c r="E65" s="100"/>
      <c r="F65" s="96"/>
      <c r="G65" s="96"/>
      <c r="H65" s="110" t="s">
        <v>148</v>
      </c>
      <c r="I65" s="100"/>
      <c r="J65" s="96"/>
      <c r="K65" s="96"/>
      <c r="L65" s="96"/>
      <c r="M65" s="100"/>
      <c r="N65" s="96"/>
      <c r="O65" s="96"/>
      <c r="P65" s="96"/>
      <c r="Q65" s="100"/>
      <c r="R65" s="96"/>
      <c r="S65" s="96"/>
      <c r="T65" s="96"/>
      <c r="U65" s="100"/>
      <c r="V65" s="96"/>
      <c r="W65" s="96"/>
      <c r="X65" s="100"/>
      <c r="Y65" s="96"/>
      <c r="Z65" s="96"/>
      <c r="AA65" s="96"/>
      <c r="AB65" s="96"/>
      <c r="AC65" s="96"/>
      <c r="AD65" s="100"/>
      <c r="AE65" s="100"/>
      <c r="AF65" s="100"/>
      <c r="AG65" s="100"/>
      <c r="AH65" s="101"/>
      <c r="AI65" s="101"/>
      <c r="AJ65" s="101"/>
      <c r="AK65" s="96"/>
      <c r="AL65" s="110" t="s">
        <v>196</v>
      </c>
      <c r="AM65" s="101"/>
      <c r="AN65" s="101"/>
      <c r="AO65" s="101"/>
      <c r="AP65" s="101"/>
      <c r="AQ65" s="39">
        <f t="shared" si="11"/>
        <v>2</v>
      </c>
      <c r="AR65" s="3">
        <f t="shared" ref="AR65:AR66" si="14">34*2</f>
        <v>68</v>
      </c>
      <c r="AS65" s="40">
        <f t="shared" si="8"/>
        <v>2.9411764705882353E-2</v>
      </c>
    </row>
    <row r="66" spans="1:45" x14ac:dyDescent="0.2">
      <c r="A66" s="194"/>
      <c r="B66" s="143"/>
      <c r="C66" s="38" t="s">
        <v>79</v>
      </c>
      <c r="D66" s="45"/>
      <c r="E66" s="100"/>
      <c r="F66" s="96"/>
      <c r="G66" s="96"/>
      <c r="H66" s="96"/>
      <c r="I66" s="100"/>
      <c r="J66" s="96"/>
      <c r="K66" s="96"/>
      <c r="L66" s="96"/>
      <c r="M66" s="100"/>
      <c r="N66" s="96"/>
      <c r="O66" s="96"/>
      <c r="P66" s="96"/>
      <c r="Q66" s="100"/>
      <c r="R66" s="96"/>
      <c r="S66" s="96"/>
      <c r="T66" s="96"/>
      <c r="U66" s="100"/>
      <c r="V66" s="96"/>
      <c r="W66" s="96"/>
      <c r="X66" s="100"/>
      <c r="Y66" s="96"/>
      <c r="Z66" s="96"/>
      <c r="AA66" s="96"/>
      <c r="AB66" s="96"/>
      <c r="AC66" s="96"/>
      <c r="AD66" s="100"/>
      <c r="AE66" s="100"/>
      <c r="AF66" s="100"/>
      <c r="AG66" s="100"/>
      <c r="AH66" s="101"/>
      <c r="AI66" s="101"/>
      <c r="AJ66" s="101"/>
      <c r="AK66" s="96"/>
      <c r="AL66" s="96"/>
      <c r="AM66" s="101"/>
      <c r="AN66" s="101"/>
      <c r="AO66" s="101"/>
      <c r="AP66" s="101"/>
      <c r="AQ66" s="39">
        <f t="shared" si="11"/>
        <v>0</v>
      </c>
      <c r="AR66" s="3">
        <f t="shared" si="14"/>
        <v>68</v>
      </c>
      <c r="AS66" s="40">
        <f t="shared" si="8"/>
        <v>0</v>
      </c>
    </row>
    <row r="67" spans="1:45" s="44" customFormat="1" ht="27" customHeight="1" x14ac:dyDescent="0.2">
      <c r="A67" s="68"/>
      <c r="B67" s="69"/>
      <c r="C67" s="69"/>
      <c r="D67" s="69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8"/>
      <c r="AN67" s="68"/>
      <c r="AO67" s="68"/>
      <c r="AP67" s="68"/>
      <c r="AQ67" s="68"/>
      <c r="AR67" s="68"/>
      <c r="AS67" s="68"/>
    </row>
    <row r="68" spans="1:45" s="44" customFormat="1" ht="114" customHeight="1" x14ac:dyDescent="0.2">
      <c r="A68" s="185" t="s">
        <v>23</v>
      </c>
      <c r="B68" s="185"/>
      <c r="C68" s="185"/>
      <c r="D68" s="185"/>
      <c r="E68" s="190" t="s">
        <v>40</v>
      </c>
      <c r="F68" s="191"/>
      <c r="G68" s="191"/>
      <c r="H68" s="191"/>
      <c r="I68" s="191"/>
      <c r="J68" s="191"/>
      <c r="K68" s="191"/>
      <c r="L68" s="191"/>
      <c r="M68" s="191"/>
      <c r="N68" s="191"/>
      <c r="O68" s="191"/>
      <c r="P68" s="191"/>
      <c r="Q68" s="191"/>
      <c r="R68" s="191"/>
      <c r="S68" s="191"/>
      <c r="T68" s="191"/>
      <c r="U68" s="191"/>
      <c r="V68" s="191"/>
      <c r="W68" s="191"/>
      <c r="X68" s="191"/>
      <c r="Y68" s="191"/>
      <c r="Z68" s="191"/>
      <c r="AA68" s="191"/>
      <c r="AB68" s="191"/>
      <c r="AC68" s="191"/>
      <c r="AD68" s="191"/>
      <c r="AE68" s="191"/>
      <c r="AF68" s="191"/>
      <c r="AG68" s="191"/>
      <c r="AH68" s="191"/>
      <c r="AI68" s="191"/>
      <c r="AJ68" s="191"/>
      <c r="AK68" s="191"/>
      <c r="AL68" s="191"/>
      <c r="AM68" s="191"/>
      <c r="AN68" s="191"/>
      <c r="AO68" s="191"/>
      <c r="AP68" s="192"/>
      <c r="AQ68" s="146" t="s">
        <v>20</v>
      </c>
      <c r="AR68" s="146" t="s">
        <v>22</v>
      </c>
      <c r="AS68" s="159" t="s">
        <v>21</v>
      </c>
    </row>
    <row r="69" spans="1:45" s="2" customFormat="1" x14ac:dyDescent="0.2">
      <c r="A69" s="160" t="s">
        <v>0</v>
      </c>
      <c r="B69" s="161"/>
      <c r="C69" s="140" t="s">
        <v>64</v>
      </c>
      <c r="D69" s="23" t="s">
        <v>18</v>
      </c>
      <c r="E69" s="143" t="s">
        <v>1</v>
      </c>
      <c r="F69" s="143"/>
      <c r="G69" s="143"/>
      <c r="H69" s="143"/>
      <c r="I69" s="143" t="s">
        <v>2</v>
      </c>
      <c r="J69" s="143"/>
      <c r="K69" s="143"/>
      <c r="L69" s="143"/>
      <c r="M69" s="143" t="s">
        <v>3</v>
      </c>
      <c r="N69" s="143"/>
      <c r="O69" s="143"/>
      <c r="P69" s="143"/>
      <c r="Q69" s="143" t="s">
        <v>4</v>
      </c>
      <c r="R69" s="143"/>
      <c r="S69" s="143"/>
      <c r="T69" s="143"/>
      <c r="U69" s="143" t="s">
        <v>5</v>
      </c>
      <c r="V69" s="143"/>
      <c r="W69" s="143"/>
      <c r="X69" s="143" t="s">
        <v>6</v>
      </c>
      <c r="Y69" s="143"/>
      <c r="Z69" s="143"/>
      <c r="AA69" s="143"/>
      <c r="AB69" s="143" t="s">
        <v>7</v>
      </c>
      <c r="AC69" s="143"/>
      <c r="AD69" s="143"/>
      <c r="AE69" s="143" t="s">
        <v>8</v>
      </c>
      <c r="AF69" s="143"/>
      <c r="AG69" s="143"/>
      <c r="AH69" s="143"/>
      <c r="AI69" s="143"/>
      <c r="AJ69" s="143" t="s">
        <v>9</v>
      </c>
      <c r="AK69" s="143"/>
      <c r="AL69" s="143"/>
      <c r="AM69" s="143" t="s">
        <v>10</v>
      </c>
      <c r="AN69" s="143"/>
      <c r="AO69" s="143"/>
      <c r="AP69" s="143"/>
      <c r="AQ69" s="146"/>
      <c r="AR69" s="146"/>
      <c r="AS69" s="159"/>
    </row>
    <row r="70" spans="1:45" s="2" customFormat="1" ht="16.5" customHeight="1" x14ac:dyDescent="0.2">
      <c r="A70" s="162"/>
      <c r="B70" s="163"/>
      <c r="C70" s="142"/>
      <c r="D70" s="23" t="s">
        <v>19</v>
      </c>
      <c r="E70" s="5">
        <v>1</v>
      </c>
      <c r="F70" s="5">
        <v>2</v>
      </c>
      <c r="G70" s="5">
        <v>3</v>
      </c>
      <c r="H70" s="5">
        <v>4</v>
      </c>
      <c r="I70" s="5">
        <v>5</v>
      </c>
      <c r="J70" s="5">
        <v>6</v>
      </c>
      <c r="K70" s="5">
        <v>7</v>
      </c>
      <c r="L70" s="5">
        <v>8</v>
      </c>
      <c r="M70" s="5">
        <v>9</v>
      </c>
      <c r="N70" s="5">
        <v>10</v>
      </c>
      <c r="O70" s="5">
        <v>11</v>
      </c>
      <c r="P70" s="5">
        <v>12</v>
      </c>
      <c r="Q70" s="5">
        <v>13</v>
      </c>
      <c r="R70" s="5">
        <v>14</v>
      </c>
      <c r="S70" s="5">
        <v>15</v>
      </c>
      <c r="T70" s="5">
        <v>16</v>
      </c>
      <c r="U70" s="5">
        <v>17</v>
      </c>
      <c r="V70" s="5">
        <v>18</v>
      </c>
      <c r="W70" s="5">
        <v>19</v>
      </c>
      <c r="X70" s="5">
        <v>20</v>
      </c>
      <c r="Y70" s="5">
        <v>21</v>
      </c>
      <c r="Z70" s="5">
        <v>22</v>
      </c>
      <c r="AA70" s="5">
        <v>23</v>
      </c>
      <c r="AB70" s="5">
        <v>24</v>
      </c>
      <c r="AC70" s="5">
        <v>25</v>
      </c>
      <c r="AD70" s="5">
        <v>26</v>
      </c>
      <c r="AE70" s="5">
        <v>27</v>
      </c>
      <c r="AF70" s="5">
        <v>28</v>
      </c>
      <c r="AG70" s="5">
        <v>29</v>
      </c>
      <c r="AH70" s="5">
        <v>30</v>
      </c>
      <c r="AI70" s="5">
        <v>31</v>
      </c>
      <c r="AJ70" s="5">
        <v>32</v>
      </c>
      <c r="AK70" s="5">
        <v>33</v>
      </c>
      <c r="AL70" s="5">
        <v>34</v>
      </c>
      <c r="AM70" s="5">
        <v>35</v>
      </c>
      <c r="AN70" s="5">
        <v>36</v>
      </c>
      <c r="AO70" s="5">
        <v>37</v>
      </c>
      <c r="AP70" s="5">
        <v>38</v>
      </c>
      <c r="AQ70" s="146"/>
      <c r="AR70" s="146"/>
      <c r="AS70" s="159"/>
    </row>
    <row r="71" spans="1:45" s="6" customFormat="1" ht="11.25" customHeight="1" x14ac:dyDescent="0.2">
      <c r="A71" s="193" t="s">
        <v>25</v>
      </c>
      <c r="B71" s="140" t="s">
        <v>13</v>
      </c>
      <c r="C71" s="38" t="s">
        <v>80</v>
      </c>
      <c r="D71" s="45"/>
      <c r="E71" s="26"/>
      <c r="F71" s="101"/>
      <c r="G71" s="101"/>
      <c r="H71" s="107" t="s">
        <v>149</v>
      </c>
      <c r="I71" s="101"/>
      <c r="J71" s="101"/>
      <c r="K71" s="107" t="s">
        <v>136</v>
      </c>
      <c r="L71" s="101"/>
      <c r="M71" s="101"/>
      <c r="N71" s="101"/>
      <c r="O71" s="108" t="s">
        <v>150</v>
      </c>
      <c r="P71" s="101"/>
      <c r="Q71" s="100"/>
      <c r="R71" s="100"/>
      <c r="S71" s="109" t="s">
        <v>138</v>
      </c>
      <c r="T71" s="100"/>
      <c r="U71" s="26"/>
      <c r="V71" s="122" t="s">
        <v>187</v>
      </c>
      <c r="W71" s="26"/>
      <c r="X71" s="26"/>
      <c r="Y71" s="26"/>
      <c r="Z71" s="26"/>
      <c r="AA71" s="122" t="s">
        <v>188</v>
      </c>
      <c r="AB71" s="26"/>
      <c r="AC71" s="26"/>
      <c r="AD71" s="26"/>
      <c r="AE71" s="26"/>
      <c r="AF71" s="26"/>
      <c r="AG71" s="122" t="s">
        <v>189</v>
      </c>
      <c r="AH71" s="26"/>
      <c r="AI71" s="26"/>
      <c r="AJ71" s="26"/>
      <c r="AK71" s="26"/>
      <c r="AL71" s="26"/>
      <c r="AM71" s="42"/>
      <c r="AN71" s="42"/>
      <c r="AO71" s="42"/>
      <c r="AP71" s="42"/>
      <c r="AQ71" s="39">
        <f>COUNTA(E71:AP71)</f>
        <v>7</v>
      </c>
      <c r="AR71" s="3">
        <f>34*5</f>
        <v>170</v>
      </c>
      <c r="AS71" s="40">
        <f>AQ71/AR71</f>
        <v>4.1176470588235294E-2</v>
      </c>
    </row>
    <row r="72" spans="1:45" s="6" customFormat="1" ht="15" customHeight="1" x14ac:dyDescent="0.2">
      <c r="A72" s="194"/>
      <c r="B72" s="141"/>
      <c r="C72" s="38" t="s">
        <v>81</v>
      </c>
      <c r="D72" s="45"/>
      <c r="E72" s="26"/>
      <c r="F72" s="101"/>
      <c r="G72" s="101"/>
      <c r="H72" s="107" t="s">
        <v>149</v>
      </c>
      <c r="I72" s="101"/>
      <c r="J72" s="101"/>
      <c r="K72" s="107" t="s">
        <v>136</v>
      </c>
      <c r="L72" s="101"/>
      <c r="M72" s="101"/>
      <c r="N72" s="101"/>
      <c r="O72" s="108" t="s">
        <v>150</v>
      </c>
      <c r="P72" s="101"/>
      <c r="Q72" s="96"/>
      <c r="R72" s="100"/>
      <c r="S72" s="109" t="s">
        <v>138</v>
      </c>
      <c r="T72" s="100"/>
      <c r="U72" s="26"/>
      <c r="V72" s="122" t="s">
        <v>187</v>
      </c>
      <c r="W72" s="26"/>
      <c r="X72" s="26"/>
      <c r="Y72" s="26"/>
      <c r="Z72" s="26"/>
      <c r="AA72" s="122" t="s">
        <v>188</v>
      </c>
      <c r="AB72" s="26"/>
      <c r="AC72" s="26"/>
      <c r="AD72" s="26"/>
      <c r="AE72" s="26"/>
      <c r="AF72" s="26"/>
      <c r="AG72" s="122" t="s">
        <v>189</v>
      </c>
      <c r="AH72" s="26"/>
      <c r="AI72" s="26"/>
      <c r="AJ72" s="26"/>
      <c r="AK72" s="26"/>
      <c r="AL72" s="26"/>
      <c r="AM72" s="42"/>
      <c r="AN72" s="42"/>
      <c r="AO72" s="42"/>
      <c r="AP72" s="42"/>
      <c r="AQ72" s="39">
        <f>COUNTA(E72:AP72)</f>
        <v>7</v>
      </c>
      <c r="AR72" s="3">
        <f t="shared" ref="AR72:AR73" si="15">34*5</f>
        <v>170</v>
      </c>
      <c r="AS72" s="40">
        <f t="shared" ref="AS72:AS97" si="16">AQ72/AR72</f>
        <v>4.1176470588235294E-2</v>
      </c>
    </row>
    <row r="73" spans="1:45" s="6" customFormat="1" ht="12.75" customHeight="1" x14ac:dyDescent="0.2">
      <c r="A73" s="194"/>
      <c r="B73" s="142"/>
      <c r="C73" s="38" t="s">
        <v>82</v>
      </c>
      <c r="D73" s="45"/>
      <c r="E73" s="26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0"/>
      <c r="R73" s="96"/>
      <c r="S73" s="110"/>
      <c r="T73" s="96"/>
      <c r="U73" s="26"/>
      <c r="V73" s="27"/>
      <c r="W73" s="27"/>
      <c r="X73" s="26"/>
      <c r="Y73" s="27"/>
      <c r="Z73" s="27"/>
      <c r="AA73" s="27"/>
      <c r="AB73" s="26"/>
      <c r="AC73" s="27"/>
      <c r="AD73" s="27"/>
      <c r="AE73" s="26"/>
      <c r="AF73" s="26"/>
      <c r="AG73" s="27"/>
      <c r="AH73" s="27"/>
      <c r="AI73" s="27"/>
      <c r="AJ73" s="26"/>
      <c r="AK73" s="27"/>
      <c r="AL73" s="27"/>
      <c r="AM73" s="42"/>
      <c r="AN73" s="42"/>
      <c r="AO73" s="42"/>
      <c r="AP73" s="42"/>
      <c r="AQ73" s="39">
        <f t="shared" ref="AQ73:AQ75" si="17">COUNTA(E73:AP73)</f>
        <v>0</v>
      </c>
      <c r="AR73" s="3">
        <f t="shared" si="15"/>
        <v>170</v>
      </c>
      <c r="AS73" s="40">
        <f t="shared" si="16"/>
        <v>0</v>
      </c>
    </row>
    <row r="74" spans="1:45" s="6" customFormat="1" ht="15" customHeight="1" x14ac:dyDescent="0.2">
      <c r="A74" s="194"/>
      <c r="B74" s="140" t="s">
        <v>11</v>
      </c>
      <c r="C74" s="38" t="s">
        <v>80</v>
      </c>
      <c r="D74" s="45"/>
      <c r="E74" s="26"/>
      <c r="F74" s="101"/>
      <c r="G74" s="101"/>
      <c r="H74" s="101"/>
      <c r="I74" s="101"/>
      <c r="J74" s="101"/>
      <c r="K74" s="101"/>
      <c r="L74" s="107" t="s">
        <v>139</v>
      </c>
      <c r="M74" s="101"/>
      <c r="N74" s="101"/>
      <c r="O74" s="107" t="s">
        <v>140</v>
      </c>
      <c r="P74" s="101"/>
      <c r="Q74" s="100"/>
      <c r="R74" s="106" t="s">
        <v>141</v>
      </c>
      <c r="S74" s="96"/>
      <c r="T74" s="96"/>
      <c r="U74" s="26"/>
      <c r="V74" s="27"/>
      <c r="W74" s="123" t="s">
        <v>190</v>
      </c>
      <c r="X74" s="26"/>
      <c r="Y74" s="27"/>
      <c r="Z74" s="27"/>
      <c r="AA74" s="27"/>
      <c r="AB74" s="26"/>
      <c r="AC74" s="27"/>
      <c r="AD74" s="123" t="s">
        <v>191</v>
      </c>
      <c r="AE74" s="26"/>
      <c r="AF74" s="26"/>
      <c r="AG74" s="27"/>
      <c r="AH74" s="27"/>
      <c r="AI74" s="27"/>
      <c r="AJ74" s="26"/>
      <c r="AK74" s="27"/>
      <c r="AL74" s="27"/>
      <c r="AM74" s="42"/>
      <c r="AN74" s="42"/>
      <c r="AO74" s="42"/>
      <c r="AP74" s="42"/>
      <c r="AQ74" s="39">
        <f t="shared" si="17"/>
        <v>5</v>
      </c>
      <c r="AR74" s="3">
        <f>34*4</f>
        <v>136</v>
      </c>
      <c r="AS74" s="40">
        <f t="shared" si="16"/>
        <v>3.6764705882352942E-2</v>
      </c>
    </row>
    <row r="75" spans="1:45" s="6" customFormat="1" ht="15" customHeight="1" x14ac:dyDescent="0.2">
      <c r="A75" s="194"/>
      <c r="B75" s="141"/>
      <c r="C75" s="38" t="s">
        <v>81</v>
      </c>
      <c r="D75" s="45"/>
      <c r="E75" s="26"/>
      <c r="F75" s="96"/>
      <c r="G75" s="96"/>
      <c r="H75" s="101"/>
      <c r="I75" s="96"/>
      <c r="J75" s="96"/>
      <c r="K75" s="96"/>
      <c r="L75" s="106" t="s">
        <v>139</v>
      </c>
      <c r="M75" s="100"/>
      <c r="N75" s="96"/>
      <c r="O75" s="106" t="s">
        <v>140</v>
      </c>
      <c r="P75" s="96"/>
      <c r="Q75" s="100"/>
      <c r="R75" s="106" t="s">
        <v>141</v>
      </c>
      <c r="S75" s="96"/>
      <c r="T75" s="96"/>
      <c r="U75" s="26"/>
      <c r="V75" s="27"/>
      <c r="W75" s="123" t="s">
        <v>190</v>
      </c>
      <c r="X75" s="26"/>
      <c r="Y75" s="27"/>
      <c r="Z75" s="27"/>
      <c r="AA75" s="27"/>
      <c r="AB75" s="42"/>
      <c r="AC75" s="42"/>
      <c r="AD75" s="124" t="s">
        <v>191</v>
      </c>
      <c r="AE75" s="26"/>
      <c r="AF75" s="26"/>
      <c r="AG75" s="27"/>
      <c r="AH75" s="27"/>
      <c r="AI75" s="27"/>
      <c r="AJ75" s="26"/>
      <c r="AK75" s="27"/>
      <c r="AL75" s="27"/>
      <c r="AM75" s="42"/>
      <c r="AN75" s="42"/>
      <c r="AO75" s="42"/>
      <c r="AP75" s="42"/>
      <c r="AQ75" s="39">
        <f t="shared" si="17"/>
        <v>5</v>
      </c>
      <c r="AR75" s="3">
        <f t="shared" ref="AR75:AR79" si="18">34*4</f>
        <v>136</v>
      </c>
      <c r="AS75" s="40">
        <f t="shared" si="16"/>
        <v>3.6764705882352942E-2</v>
      </c>
    </row>
    <row r="76" spans="1:45" s="6" customFormat="1" ht="15" customHeight="1" x14ac:dyDescent="0.2">
      <c r="A76" s="194"/>
      <c r="B76" s="142"/>
      <c r="C76" s="38" t="s">
        <v>82</v>
      </c>
      <c r="D76" s="45"/>
      <c r="E76" s="26"/>
      <c r="F76" s="100"/>
      <c r="G76" s="96"/>
      <c r="H76" s="100"/>
      <c r="I76" s="100"/>
      <c r="J76" s="111" t="s">
        <v>132</v>
      </c>
      <c r="K76" s="100"/>
      <c r="L76" s="100"/>
      <c r="M76" s="100"/>
      <c r="N76" s="100"/>
      <c r="O76" s="100"/>
      <c r="P76" s="100"/>
      <c r="Q76" s="100"/>
      <c r="R76" s="96"/>
      <c r="S76" s="96"/>
      <c r="T76" s="110" t="s">
        <v>142</v>
      </c>
      <c r="U76" s="26"/>
      <c r="V76" s="27"/>
      <c r="W76" s="27"/>
      <c r="X76" s="26"/>
      <c r="Y76" s="27"/>
      <c r="Z76" s="27"/>
      <c r="AA76" s="27"/>
      <c r="AB76" s="27"/>
      <c r="AC76" s="27"/>
      <c r="AD76" s="26"/>
      <c r="AE76" s="26"/>
      <c r="AF76" s="26"/>
      <c r="AG76" s="26"/>
      <c r="AH76" s="42"/>
      <c r="AI76" s="42"/>
      <c r="AJ76" s="42"/>
      <c r="AK76" s="27"/>
      <c r="AL76" s="27"/>
      <c r="AM76" s="42"/>
      <c r="AN76" s="42"/>
      <c r="AO76" s="42"/>
      <c r="AP76" s="42"/>
      <c r="AQ76" s="39">
        <f>COUNTA(E76:AP76)</f>
        <v>2</v>
      </c>
      <c r="AR76" s="3">
        <f t="shared" si="18"/>
        <v>136</v>
      </c>
      <c r="AS76" s="40">
        <f t="shared" si="16"/>
        <v>1.4705882352941176E-2</v>
      </c>
    </row>
    <row r="77" spans="1:45" s="6" customFormat="1" x14ac:dyDescent="0.2">
      <c r="A77" s="194"/>
      <c r="B77" s="140" t="s">
        <v>16</v>
      </c>
      <c r="C77" s="38" t="s">
        <v>80</v>
      </c>
      <c r="D77" s="45"/>
      <c r="E77" s="26"/>
      <c r="F77" s="100"/>
      <c r="G77" s="100"/>
      <c r="H77" s="96"/>
      <c r="I77" s="102"/>
      <c r="J77" s="112" t="s">
        <v>132</v>
      </c>
      <c r="K77" s="100"/>
      <c r="L77" s="100"/>
      <c r="M77" s="100"/>
      <c r="N77" s="100"/>
      <c r="O77" s="100"/>
      <c r="P77" s="100"/>
      <c r="Q77" s="100"/>
      <c r="R77" s="96"/>
      <c r="S77" s="96"/>
      <c r="T77" s="110" t="s">
        <v>142</v>
      </c>
      <c r="U77" s="26"/>
      <c r="V77" s="27"/>
      <c r="W77" s="27"/>
      <c r="X77" s="26"/>
      <c r="Y77" s="27"/>
      <c r="Z77" s="27"/>
      <c r="AA77" s="27"/>
      <c r="AB77" s="27"/>
      <c r="AC77" s="27"/>
      <c r="AD77" s="26"/>
      <c r="AE77" s="26"/>
      <c r="AF77" s="26"/>
      <c r="AG77" s="26"/>
      <c r="AH77" s="124" t="s">
        <v>192</v>
      </c>
      <c r="AI77" s="42"/>
      <c r="AJ77" s="42"/>
      <c r="AK77" s="27"/>
      <c r="AL77" s="27"/>
      <c r="AM77" s="42"/>
      <c r="AN77" s="42"/>
      <c r="AO77" s="42"/>
      <c r="AP77" s="42"/>
      <c r="AQ77" s="39">
        <f>COUNTA(E77:AP77)</f>
        <v>3</v>
      </c>
      <c r="AR77" s="3">
        <f t="shared" si="18"/>
        <v>136</v>
      </c>
      <c r="AS77" s="40">
        <f t="shared" si="16"/>
        <v>2.2058823529411766E-2</v>
      </c>
    </row>
    <row r="78" spans="1:45" ht="12.75" customHeight="1" x14ac:dyDescent="0.2">
      <c r="A78" s="194"/>
      <c r="B78" s="141"/>
      <c r="C78" s="38" t="s">
        <v>81</v>
      </c>
      <c r="D78" s="45"/>
      <c r="E78" s="26"/>
      <c r="F78" s="96"/>
      <c r="G78" s="96"/>
      <c r="H78" s="102"/>
      <c r="I78" s="100"/>
      <c r="J78" s="96"/>
      <c r="K78" s="96"/>
      <c r="L78" s="96"/>
      <c r="M78" s="100"/>
      <c r="N78" s="96"/>
      <c r="O78" s="96"/>
      <c r="P78" s="96"/>
      <c r="Q78" s="100"/>
      <c r="R78" s="96"/>
      <c r="S78" s="96"/>
      <c r="T78" s="96"/>
      <c r="U78" s="26"/>
      <c r="V78" s="27"/>
      <c r="W78" s="27"/>
      <c r="X78" s="26"/>
      <c r="Y78" s="27"/>
      <c r="Z78" s="27"/>
      <c r="AA78" s="27"/>
      <c r="AB78" s="27"/>
      <c r="AC78" s="27"/>
      <c r="AD78" s="26"/>
      <c r="AE78" s="26"/>
      <c r="AF78" s="26"/>
      <c r="AG78" s="26"/>
      <c r="AH78" s="124" t="s">
        <v>192</v>
      </c>
      <c r="AI78" s="42"/>
      <c r="AJ78" s="42"/>
      <c r="AK78" s="27"/>
      <c r="AL78" s="27"/>
      <c r="AM78" s="42"/>
      <c r="AN78" s="42"/>
      <c r="AO78" s="42"/>
      <c r="AP78" s="42"/>
      <c r="AQ78" s="39">
        <f t="shared" ref="AQ78:AQ97" si="19">COUNTA(E78:AP78)</f>
        <v>1</v>
      </c>
      <c r="AR78" s="3">
        <f t="shared" si="18"/>
        <v>136</v>
      </c>
      <c r="AS78" s="40">
        <f t="shared" si="16"/>
        <v>7.3529411764705881E-3</v>
      </c>
    </row>
    <row r="79" spans="1:45" ht="12.75" customHeight="1" x14ac:dyDescent="0.2">
      <c r="A79" s="194"/>
      <c r="B79" s="142"/>
      <c r="C79" s="38" t="s">
        <v>82</v>
      </c>
      <c r="D79" s="45"/>
      <c r="E79" s="26"/>
      <c r="F79" s="96"/>
      <c r="G79" s="102"/>
      <c r="H79" s="96"/>
      <c r="I79" s="100"/>
      <c r="J79" s="96"/>
      <c r="K79" s="96"/>
      <c r="L79" s="96"/>
      <c r="M79" s="100"/>
      <c r="N79" s="96"/>
      <c r="O79" s="96"/>
      <c r="P79" s="96"/>
      <c r="Q79" s="100"/>
      <c r="R79" s="96"/>
      <c r="S79" s="96"/>
      <c r="T79" s="96"/>
      <c r="U79" s="26"/>
      <c r="V79" s="27"/>
      <c r="W79" s="27"/>
      <c r="X79" s="26"/>
      <c r="Y79" s="27"/>
      <c r="Z79" s="27"/>
      <c r="AA79" s="27"/>
      <c r="AB79" s="27"/>
      <c r="AC79" s="27"/>
      <c r="AD79" s="26"/>
      <c r="AE79" s="26"/>
      <c r="AF79" s="26"/>
      <c r="AG79" s="26"/>
      <c r="AH79" s="42"/>
      <c r="AI79" s="42"/>
      <c r="AJ79" s="42"/>
      <c r="AK79" s="27"/>
      <c r="AL79" s="27"/>
      <c r="AM79" s="42"/>
      <c r="AN79" s="42"/>
      <c r="AO79" s="42"/>
      <c r="AP79" s="42"/>
      <c r="AQ79" s="39">
        <f t="shared" si="19"/>
        <v>0</v>
      </c>
      <c r="AR79" s="3">
        <f t="shared" si="18"/>
        <v>136</v>
      </c>
      <c r="AS79" s="40">
        <f t="shared" si="16"/>
        <v>0</v>
      </c>
    </row>
    <row r="80" spans="1:45" ht="12.75" customHeight="1" x14ac:dyDescent="0.2">
      <c r="A80" s="194"/>
      <c r="B80" s="140" t="s">
        <v>17</v>
      </c>
      <c r="C80" s="38" t="s">
        <v>80</v>
      </c>
      <c r="D80" s="45"/>
      <c r="E80" s="26"/>
      <c r="F80" s="96"/>
      <c r="G80" s="96"/>
      <c r="H80" s="96"/>
      <c r="I80" s="100"/>
      <c r="J80" s="96"/>
      <c r="K80" s="110" t="s">
        <v>143</v>
      </c>
      <c r="L80" s="96"/>
      <c r="M80" s="100"/>
      <c r="N80" s="96"/>
      <c r="O80" s="96"/>
      <c r="P80" s="96"/>
      <c r="Q80" s="110" t="s">
        <v>144</v>
      </c>
      <c r="R80" s="96"/>
      <c r="S80" s="96"/>
      <c r="T80" s="96"/>
      <c r="U80" s="26"/>
      <c r="V80" s="27"/>
      <c r="W80" s="27"/>
      <c r="X80" s="26"/>
      <c r="Y80" s="123" t="s">
        <v>194</v>
      </c>
      <c r="Z80" s="27"/>
      <c r="AA80" s="27"/>
      <c r="AB80" s="27"/>
      <c r="AC80" s="27"/>
      <c r="AD80" s="27"/>
      <c r="AE80" s="26"/>
      <c r="AF80" s="26"/>
      <c r="AG80" s="42"/>
      <c r="AH80" s="42"/>
      <c r="AI80" s="42"/>
      <c r="AJ80" s="124" t="s">
        <v>193</v>
      </c>
      <c r="AK80" s="27"/>
      <c r="AL80" s="27"/>
      <c r="AM80" s="42"/>
      <c r="AN80" s="42"/>
      <c r="AO80" s="42"/>
      <c r="AP80" s="42"/>
      <c r="AQ80" s="39">
        <f t="shared" si="19"/>
        <v>4</v>
      </c>
      <c r="AR80" s="3">
        <f>34*2</f>
        <v>68</v>
      </c>
      <c r="AS80" s="40">
        <f t="shared" si="16"/>
        <v>5.8823529411764705E-2</v>
      </c>
    </row>
    <row r="81" spans="1:45" ht="12.75" customHeight="1" x14ac:dyDescent="0.2">
      <c r="A81" s="194"/>
      <c r="B81" s="141"/>
      <c r="C81" s="38" t="s">
        <v>81</v>
      </c>
      <c r="D81" s="45"/>
      <c r="E81" s="26"/>
      <c r="F81" s="96"/>
      <c r="G81" s="96"/>
      <c r="H81" s="96"/>
      <c r="I81" s="100"/>
      <c r="J81" s="96"/>
      <c r="K81" s="110" t="s">
        <v>143</v>
      </c>
      <c r="L81" s="96"/>
      <c r="M81" s="100"/>
      <c r="N81" s="96"/>
      <c r="O81" s="96"/>
      <c r="P81" s="96"/>
      <c r="Q81" s="112" t="s">
        <v>144</v>
      </c>
      <c r="R81" s="96"/>
      <c r="S81" s="96"/>
      <c r="T81" s="96"/>
      <c r="U81" s="26"/>
      <c r="V81" s="27"/>
      <c r="W81" s="27"/>
      <c r="X81" s="26"/>
      <c r="Y81" s="123" t="s">
        <v>194</v>
      </c>
      <c r="Z81" s="27"/>
      <c r="AA81" s="27"/>
      <c r="AB81" s="26"/>
      <c r="AC81" s="27"/>
      <c r="AD81" s="42"/>
      <c r="AE81" s="26"/>
      <c r="AF81" s="26"/>
      <c r="AG81" s="27"/>
      <c r="AH81" s="27"/>
      <c r="AI81" s="42"/>
      <c r="AJ81" s="122" t="s">
        <v>193</v>
      </c>
      <c r="AK81" s="27"/>
      <c r="AL81" s="27"/>
      <c r="AM81" s="42"/>
      <c r="AN81" s="42"/>
      <c r="AO81" s="42"/>
      <c r="AP81" s="42"/>
      <c r="AQ81" s="39">
        <f t="shared" si="19"/>
        <v>4</v>
      </c>
      <c r="AR81" s="3">
        <f t="shared" ref="AR81:AR85" si="20">34*2</f>
        <v>68</v>
      </c>
      <c r="AS81" s="40">
        <f t="shared" si="16"/>
        <v>5.8823529411764705E-2</v>
      </c>
    </row>
    <row r="82" spans="1:45" ht="12.75" customHeight="1" x14ac:dyDescent="0.2">
      <c r="A82" s="194"/>
      <c r="B82" s="142"/>
      <c r="C82" s="38" t="s">
        <v>82</v>
      </c>
      <c r="D82" s="45"/>
      <c r="E82" s="26"/>
      <c r="F82" s="96"/>
      <c r="G82" s="96"/>
      <c r="H82" s="96"/>
      <c r="I82" s="100"/>
      <c r="J82" s="96"/>
      <c r="K82" s="96"/>
      <c r="L82" s="96"/>
      <c r="M82" s="100"/>
      <c r="N82" s="96"/>
      <c r="O82" s="96"/>
      <c r="P82" s="96"/>
      <c r="Q82" s="100"/>
      <c r="R82" s="96"/>
      <c r="S82" s="96"/>
      <c r="T82" s="96"/>
      <c r="U82" s="26"/>
      <c r="V82" s="27"/>
      <c r="W82" s="27"/>
      <c r="X82" s="26"/>
      <c r="Y82" s="27"/>
      <c r="Z82" s="27"/>
      <c r="AA82" s="27"/>
      <c r="AB82" s="26"/>
      <c r="AC82" s="27"/>
      <c r="AD82" s="42"/>
      <c r="AE82" s="26"/>
      <c r="AF82" s="26"/>
      <c r="AG82" s="27"/>
      <c r="AH82" s="27"/>
      <c r="AI82" s="42"/>
      <c r="AJ82" s="26"/>
      <c r="AK82" s="27"/>
      <c r="AL82" s="27"/>
      <c r="AM82" s="42"/>
      <c r="AN82" s="42"/>
      <c r="AO82" s="42"/>
      <c r="AP82" s="42"/>
      <c r="AQ82" s="39">
        <f t="shared" si="19"/>
        <v>0</v>
      </c>
      <c r="AR82" s="3">
        <f t="shared" si="20"/>
        <v>68</v>
      </c>
      <c r="AS82" s="40">
        <f t="shared" si="16"/>
        <v>0</v>
      </c>
    </row>
    <row r="83" spans="1:45" ht="12.75" customHeight="1" x14ac:dyDescent="0.2">
      <c r="A83" s="194"/>
      <c r="B83" s="211" t="s">
        <v>76</v>
      </c>
      <c r="C83" s="38" t="s">
        <v>80</v>
      </c>
      <c r="D83" s="45"/>
      <c r="E83" s="26"/>
      <c r="F83" s="96"/>
      <c r="G83" s="96"/>
      <c r="H83" s="96"/>
      <c r="I83" s="100"/>
      <c r="J83" s="96"/>
      <c r="K83" s="96"/>
      <c r="L83" s="96"/>
      <c r="M83" s="100"/>
      <c r="N83" s="96"/>
      <c r="O83" s="96"/>
      <c r="P83" s="96"/>
      <c r="Q83" s="100"/>
      <c r="R83" s="96"/>
      <c r="S83" s="96"/>
      <c r="T83" s="96"/>
      <c r="U83" s="26"/>
      <c r="V83" s="27"/>
      <c r="W83" s="27"/>
      <c r="X83" s="26"/>
      <c r="Y83" s="27"/>
      <c r="Z83" s="27"/>
      <c r="AA83" s="27"/>
      <c r="AB83" s="122" t="s">
        <v>195</v>
      </c>
      <c r="AC83" s="27"/>
      <c r="AD83" s="42"/>
      <c r="AE83" s="26"/>
      <c r="AF83" s="26"/>
      <c r="AG83" s="27"/>
      <c r="AH83" s="27"/>
      <c r="AI83" s="42"/>
      <c r="AJ83" s="26"/>
      <c r="AK83" s="27"/>
      <c r="AL83" s="27"/>
      <c r="AM83" s="42"/>
      <c r="AN83" s="42"/>
      <c r="AO83" s="42"/>
      <c r="AP83" s="42"/>
      <c r="AQ83" s="39">
        <f t="shared" si="19"/>
        <v>1</v>
      </c>
      <c r="AR83" s="3">
        <f t="shared" si="20"/>
        <v>68</v>
      </c>
      <c r="AS83" s="40">
        <f t="shared" si="16"/>
        <v>1.4705882352941176E-2</v>
      </c>
    </row>
    <row r="84" spans="1:45" ht="12.75" customHeight="1" x14ac:dyDescent="0.2">
      <c r="A84" s="194"/>
      <c r="B84" s="212"/>
      <c r="C84" s="38" t="s">
        <v>81</v>
      </c>
      <c r="D84" s="45"/>
      <c r="E84" s="26"/>
      <c r="F84" s="96"/>
      <c r="G84" s="96"/>
      <c r="H84" s="96"/>
      <c r="I84" s="100"/>
      <c r="J84" s="96"/>
      <c r="K84" s="96"/>
      <c r="L84" s="96"/>
      <c r="M84" s="100"/>
      <c r="N84" s="96"/>
      <c r="O84" s="96"/>
      <c r="P84" s="96"/>
      <c r="Q84" s="100"/>
      <c r="R84" s="96"/>
      <c r="S84" s="96"/>
      <c r="T84" s="96"/>
      <c r="U84" s="26"/>
      <c r="V84" s="27"/>
      <c r="W84" s="27"/>
      <c r="X84" s="26"/>
      <c r="Y84" s="27"/>
      <c r="Z84" s="27"/>
      <c r="AA84" s="27"/>
      <c r="AB84" s="122" t="s">
        <v>195</v>
      </c>
      <c r="AC84" s="27"/>
      <c r="AD84" s="42"/>
      <c r="AE84" s="26"/>
      <c r="AF84" s="26"/>
      <c r="AG84" s="27"/>
      <c r="AH84" s="27"/>
      <c r="AI84" s="42"/>
      <c r="AJ84" s="26"/>
      <c r="AK84" s="27"/>
      <c r="AL84" s="27"/>
      <c r="AM84" s="42"/>
      <c r="AN84" s="42"/>
      <c r="AO84" s="42"/>
      <c r="AP84" s="42"/>
      <c r="AQ84" s="39">
        <f t="shared" si="19"/>
        <v>1</v>
      </c>
      <c r="AR84" s="3">
        <f t="shared" si="20"/>
        <v>68</v>
      </c>
      <c r="AS84" s="40">
        <f t="shared" si="16"/>
        <v>1.4705882352941176E-2</v>
      </c>
    </row>
    <row r="85" spans="1:45" ht="12.75" customHeight="1" x14ac:dyDescent="0.2">
      <c r="A85" s="194"/>
      <c r="B85" s="213"/>
      <c r="C85" s="38" t="s">
        <v>82</v>
      </c>
      <c r="D85" s="45"/>
      <c r="E85" s="26"/>
      <c r="F85" s="96"/>
      <c r="G85" s="96"/>
      <c r="H85" s="96"/>
      <c r="I85" s="100"/>
      <c r="J85" s="96"/>
      <c r="K85" s="96"/>
      <c r="L85" s="96"/>
      <c r="M85" s="100"/>
      <c r="N85" s="96"/>
      <c r="O85" s="96"/>
      <c r="P85" s="96"/>
      <c r="Q85" s="100"/>
      <c r="R85" s="96"/>
      <c r="S85" s="96"/>
      <c r="T85" s="96"/>
      <c r="U85" s="26"/>
      <c r="V85" s="27"/>
      <c r="W85" s="27"/>
      <c r="X85" s="26"/>
      <c r="Y85" s="27"/>
      <c r="Z85" s="27"/>
      <c r="AA85" s="27"/>
      <c r="AB85" s="26"/>
      <c r="AC85" s="27"/>
      <c r="AD85" s="42"/>
      <c r="AE85" s="26"/>
      <c r="AF85" s="26"/>
      <c r="AG85" s="27"/>
      <c r="AH85" s="27"/>
      <c r="AI85" s="42"/>
      <c r="AJ85" s="26"/>
      <c r="AK85" s="27"/>
      <c r="AL85" s="27"/>
      <c r="AM85" s="42"/>
      <c r="AN85" s="42"/>
      <c r="AO85" s="42"/>
      <c r="AP85" s="42"/>
      <c r="AQ85" s="39">
        <f t="shared" si="19"/>
        <v>0</v>
      </c>
      <c r="AR85" s="3">
        <f t="shared" si="20"/>
        <v>68</v>
      </c>
      <c r="AS85" s="40">
        <f t="shared" si="16"/>
        <v>0</v>
      </c>
    </row>
    <row r="86" spans="1:45" ht="12.75" customHeight="1" x14ac:dyDescent="0.2">
      <c r="A86" s="194"/>
      <c r="B86" s="140" t="s">
        <v>53</v>
      </c>
      <c r="C86" s="38" t="s">
        <v>80</v>
      </c>
      <c r="D86" s="45"/>
      <c r="E86" s="26"/>
      <c r="F86" s="96"/>
      <c r="G86" s="96"/>
      <c r="H86" s="96"/>
      <c r="I86" s="100"/>
      <c r="J86" s="96"/>
      <c r="K86" s="96"/>
      <c r="L86" s="96"/>
      <c r="M86" s="100"/>
      <c r="N86" s="96"/>
      <c r="O86" s="96"/>
      <c r="P86" s="96"/>
      <c r="Q86" s="100"/>
      <c r="R86" s="96"/>
      <c r="S86" s="96"/>
      <c r="T86" s="110" t="s">
        <v>145</v>
      </c>
      <c r="U86" s="26"/>
      <c r="V86" s="27"/>
      <c r="W86" s="27"/>
      <c r="X86" s="26"/>
      <c r="Y86" s="27"/>
      <c r="Z86" s="27"/>
      <c r="AA86" s="42"/>
      <c r="AB86" s="26"/>
      <c r="AC86" s="27"/>
      <c r="AD86" s="27"/>
      <c r="AE86" s="26"/>
      <c r="AF86" s="26"/>
      <c r="AG86" s="27"/>
      <c r="AH86" s="27"/>
      <c r="AI86" s="27"/>
      <c r="AJ86" s="42"/>
      <c r="AK86" s="27"/>
      <c r="AL86" s="27"/>
      <c r="AM86" s="42"/>
      <c r="AN86" s="42"/>
      <c r="AO86" s="42"/>
      <c r="AP86" s="42"/>
      <c r="AQ86" s="39">
        <f t="shared" si="19"/>
        <v>1</v>
      </c>
      <c r="AR86" s="3">
        <f>34*1</f>
        <v>34</v>
      </c>
      <c r="AS86" s="40">
        <f t="shared" si="16"/>
        <v>2.9411764705882353E-2</v>
      </c>
    </row>
    <row r="87" spans="1:45" ht="12.75" customHeight="1" x14ac:dyDescent="0.2">
      <c r="A87" s="194"/>
      <c r="B87" s="141"/>
      <c r="C87" s="24" t="s">
        <v>81</v>
      </c>
      <c r="D87" s="26"/>
      <c r="E87" s="27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110" t="s">
        <v>145</v>
      </c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42"/>
      <c r="AN87" s="42"/>
      <c r="AO87" s="42"/>
      <c r="AP87" s="42"/>
      <c r="AQ87" s="39">
        <f t="shared" si="19"/>
        <v>1</v>
      </c>
      <c r="AR87" s="3">
        <f t="shared" ref="AR87:AR94" si="21">34*1</f>
        <v>34</v>
      </c>
      <c r="AS87" s="40">
        <f t="shared" si="16"/>
        <v>2.9411764705882353E-2</v>
      </c>
    </row>
    <row r="88" spans="1:45" ht="15.75" customHeight="1" x14ac:dyDescent="0.2">
      <c r="A88" s="194"/>
      <c r="B88" s="142"/>
      <c r="C88" s="24" t="s">
        <v>82</v>
      </c>
      <c r="D88" s="46"/>
      <c r="E88" s="47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  <c r="AQ88" s="39">
        <f t="shared" si="19"/>
        <v>0</v>
      </c>
      <c r="AR88" s="3">
        <f t="shared" si="21"/>
        <v>34</v>
      </c>
      <c r="AS88" s="40">
        <f t="shared" si="16"/>
        <v>0</v>
      </c>
    </row>
    <row r="89" spans="1:45" ht="12.75" customHeight="1" x14ac:dyDescent="0.2">
      <c r="A89" s="194"/>
      <c r="B89" s="140" t="s">
        <v>54</v>
      </c>
      <c r="C89" s="38" t="s">
        <v>80</v>
      </c>
      <c r="D89" s="41"/>
      <c r="E89" s="26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12" t="s">
        <v>146</v>
      </c>
      <c r="T89" s="100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122" t="s">
        <v>186</v>
      </c>
      <c r="AM89" s="26"/>
      <c r="AN89" s="26"/>
      <c r="AO89" s="26"/>
      <c r="AP89" s="26"/>
      <c r="AQ89" s="39">
        <f t="shared" si="19"/>
        <v>2</v>
      </c>
      <c r="AR89" s="3">
        <f t="shared" si="21"/>
        <v>34</v>
      </c>
      <c r="AS89" s="40">
        <f t="shared" si="16"/>
        <v>5.8823529411764705E-2</v>
      </c>
    </row>
    <row r="90" spans="1:45" ht="14.25" customHeight="1" x14ac:dyDescent="0.2">
      <c r="A90" s="194"/>
      <c r="B90" s="141"/>
      <c r="C90" s="38" t="s">
        <v>81</v>
      </c>
      <c r="D90" s="41"/>
      <c r="E90" s="10"/>
      <c r="F90" s="104"/>
      <c r="G90" s="104"/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5" t="s">
        <v>146</v>
      </c>
      <c r="T90" s="104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25" t="s">
        <v>186</v>
      </c>
      <c r="AM90" s="10"/>
      <c r="AN90" s="10"/>
      <c r="AO90" s="10"/>
      <c r="AP90" s="10"/>
      <c r="AQ90" s="39">
        <f t="shared" si="19"/>
        <v>2</v>
      </c>
      <c r="AR90" s="3">
        <f t="shared" si="21"/>
        <v>34</v>
      </c>
      <c r="AS90" s="40">
        <f t="shared" si="16"/>
        <v>5.8823529411764705E-2</v>
      </c>
    </row>
    <row r="91" spans="1:45" s="2" customFormat="1" ht="11.25" customHeight="1" x14ac:dyDescent="0.2">
      <c r="A91" s="194"/>
      <c r="B91" s="142"/>
      <c r="C91" s="38" t="s">
        <v>82</v>
      </c>
      <c r="D91" s="45"/>
      <c r="E91" s="26"/>
      <c r="F91" s="100"/>
      <c r="G91" s="96"/>
      <c r="H91" s="100"/>
      <c r="I91" s="100"/>
      <c r="J91" s="102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42"/>
      <c r="AN91" s="42"/>
      <c r="AO91" s="42"/>
      <c r="AP91" s="42"/>
      <c r="AQ91" s="39">
        <f t="shared" si="19"/>
        <v>0</v>
      </c>
      <c r="AR91" s="3">
        <f t="shared" si="21"/>
        <v>34</v>
      </c>
      <c r="AS91" s="40">
        <f t="shared" si="16"/>
        <v>0</v>
      </c>
    </row>
    <row r="92" spans="1:45" s="2" customFormat="1" ht="15" customHeight="1" x14ac:dyDescent="0.2">
      <c r="A92" s="194"/>
      <c r="B92" s="140" t="s">
        <v>55</v>
      </c>
      <c r="C92" s="38" t="s">
        <v>80</v>
      </c>
      <c r="D92" s="45"/>
      <c r="E92" s="26"/>
      <c r="F92" s="100"/>
      <c r="G92" s="100"/>
      <c r="H92" s="96"/>
      <c r="I92" s="102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12" t="s">
        <v>147</v>
      </c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42"/>
      <c r="AN92" s="42"/>
      <c r="AO92" s="42"/>
      <c r="AP92" s="42"/>
      <c r="AQ92" s="39">
        <f t="shared" si="19"/>
        <v>1</v>
      </c>
      <c r="AR92" s="3">
        <f t="shared" si="21"/>
        <v>34</v>
      </c>
      <c r="AS92" s="40">
        <f t="shared" si="16"/>
        <v>2.9411764705882353E-2</v>
      </c>
    </row>
    <row r="93" spans="1:45" s="6" customFormat="1" ht="13.5" customHeight="1" x14ac:dyDescent="0.2">
      <c r="A93" s="194"/>
      <c r="B93" s="141"/>
      <c r="C93" s="38" t="s">
        <v>81</v>
      </c>
      <c r="D93" s="45"/>
      <c r="E93" s="26"/>
      <c r="F93" s="96"/>
      <c r="G93" s="96"/>
      <c r="H93" s="102"/>
      <c r="I93" s="100"/>
      <c r="J93" s="96"/>
      <c r="K93" s="96"/>
      <c r="L93" s="96"/>
      <c r="M93" s="100"/>
      <c r="N93" s="96"/>
      <c r="O93" s="96"/>
      <c r="P93" s="96"/>
      <c r="Q93" s="100"/>
      <c r="R93" s="96"/>
      <c r="S93" s="96"/>
      <c r="T93" s="110" t="s">
        <v>147</v>
      </c>
      <c r="U93" s="26"/>
      <c r="V93" s="27"/>
      <c r="W93" s="27"/>
      <c r="X93" s="26"/>
      <c r="Y93" s="27"/>
      <c r="Z93" s="27"/>
      <c r="AA93" s="27"/>
      <c r="AB93" s="26"/>
      <c r="AC93" s="27"/>
      <c r="AD93" s="27"/>
      <c r="AE93" s="26"/>
      <c r="AF93" s="26"/>
      <c r="AG93" s="27"/>
      <c r="AH93" s="27"/>
      <c r="AI93" s="27"/>
      <c r="AJ93" s="26"/>
      <c r="AK93" s="27"/>
      <c r="AL93" s="27"/>
      <c r="AM93" s="42"/>
      <c r="AN93" s="42"/>
      <c r="AO93" s="42"/>
      <c r="AP93" s="42"/>
      <c r="AQ93" s="39">
        <f t="shared" si="19"/>
        <v>1</v>
      </c>
      <c r="AR93" s="3">
        <f t="shared" si="21"/>
        <v>34</v>
      </c>
      <c r="AS93" s="40">
        <f t="shared" si="16"/>
        <v>2.9411764705882353E-2</v>
      </c>
    </row>
    <row r="94" spans="1:45" s="6" customFormat="1" ht="15" customHeight="1" x14ac:dyDescent="0.2">
      <c r="A94" s="194"/>
      <c r="B94" s="142"/>
      <c r="C94" s="38" t="s">
        <v>82</v>
      </c>
      <c r="D94" s="45"/>
      <c r="E94" s="26"/>
      <c r="F94" s="96"/>
      <c r="G94" s="102"/>
      <c r="H94" s="96"/>
      <c r="I94" s="100"/>
      <c r="J94" s="96"/>
      <c r="K94" s="96"/>
      <c r="L94" s="96"/>
      <c r="M94" s="100"/>
      <c r="N94" s="96"/>
      <c r="O94" s="96"/>
      <c r="P94" s="96"/>
      <c r="Q94" s="100"/>
      <c r="R94" s="96"/>
      <c r="S94" s="96"/>
      <c r="T94" s="96"/>
      <c r="U94" s="26"/>
      <c r="V94" s="27"/>
      <c r="W94" s="27"/>
      <c r="X94" s="26"/>
      <c r="Y94" s="27"/>
      <c r="Z94" s="27"/>
      <c r="AA94" s="27"/>
      <c r="AB94" s="26"/>
      <c r="AC94" s="27"/>
      <c r="AD94" s="27"/>
      <c r="AE94" s="26"/>
      <c r="AF94" s="26"/>
      <c r="AG94" s="27"/>
      <c r="AH94" s="27"/>
      <c r="AI94" s="27"/>
      <c r="AJ94" s="26"/>
      <c r="AK94" s="27"/>
      <c r="AL94" s="27"/>
      <c r="AM94" s="42"/>
      <c r="AN94" s="42"/>
      <c r="AO94" s="42"/>
      <c r="AP94" s="42"/>
      <c r="AQ94" s="39">
        <f t="shared" si="19"/>
        <v>0</v>
      </c>
      <c r="AR94" s="3">
        <f t="shared" si="21"/>
        <v>34</v>
      </c>
      <c r="AS94" s="40">
        <f t="shared" si="16"/>
        <v>0</v>
      </c>
    </row>
    <row r="95" spans="1:45" s="6" customFormat="1" ht="15" customHeight="1" x14ac:dyDescent="0.2">
      <c r="A95" s="194"/>
      <c r="B95" s="143" t="s">
        <v>74</v>
      </c>
      <c r="C95" s="38" t="s">
        <v>80</v>
      </c>
      <c r="D95" s="45"/>
      <c r="E95" s="26"/>
      <c r="F95" s="96"/>
      <c r="G95" s="96"/>
      <c r="H95" s="111" t="s">
        <v>148</v>
      </c>
      <c r="I95" s="96"/>
      <c r="J95" s="96"/>
      <c r="K95" s="96"/>
      <c r="L95" s="96"/>
      <c r="M95" s="100"/>
      <c r="N95" s="96"/>
      <c r="O95" s="96"/>
      <c r="P95" s="96"/>
      <c r="Q95" s="100"/>
      <c r="R95" s="96"/>
      <c r="S95" s="96"/>
      <c r="T95" s="96"/>
      <c r="U95" s="26"/>
      <c r="V95" s="27"/>
      <c r="W95" s="27"/>
      <c r="X95" s="26"/>
      <c r="Y95" s="27"/>
      <c r="Z95" s="27"/>
      <c r="AA95" s="27"/>
      <c r="AB95" s="42"/>
      <c r="AC95" s="42"/>
      <c r="AD95" s="42"/>
      <c r="AE95" s="26"/>
      <c r="AF95" s="26"/>
      <c r="AG95" s="27"/>
      <c r="AH95" s="27"/>
      <c r="AI95" s="27"/>
      <c r="AJ95" s="26"/>
      <c r="AK95" s="27"/>
      <c r="AL95" s="123" t="s">
        <v>196</v>
      </c>
      <c r="AM95" s="42"/>
      <c r="AN95" s="42"/>
      <c r="AO95" s="42"/>
      <c r="AP95" s="42"/>
      <c r="AQ95" s="39">
        <f t="shared" si="19"/>
        <v>2</v>
      </c>
      <c r="AR95" s="3">
        <f>34*2</f>
        <v>68</v>
      </c>
      <c r="AS95" s="40">
        <f t="shared" si="16"/>
        <v>2.9411764705882353E-2</v>
      </c>
    </row>
    <row r="96" spans="1:45" s="6" customFormat="1" ht="15" customHeight="1" x14ac:dyDescent="0.2">
      <c r="A96" s="194"/>
      <c r="B96" s="143"/>
      <c r="C96" s="38" t="s">
        <v>81</v>
      </c>
      <c r="D96" s="45"/>
      <c r="E96" s="26"/>
      <c r="F96" s="96"/>
      <c r="G96" s="96"/>
      <c r="H96" s="110" t="s">
        <v>148</v>
      </c>
      <c r="I96" s="100"/>
      <c r="J96" s="96"/>
      <c r="K96" s="96"/>
      <c r="L96" s="96"/>
      <c r="M96" s="100"/>
      <c r="N96" s="96"/>
      <c r="O96" s="96"/>
      <c r="P96" s="96"/>
      <c r="Q96" s="100"/>
      <c r="R96" s="96"/>
      <c r="S96" s="96"/>
      <c r="T96" s="96"/>
      <c r="U96" s="26"/>
      <c r="V96" s="27"/>
      <c r="W96" s="27"/>
      <c r="X96" s="26"/>
      <c r="Y96" s="27"/>
      <c r="Z96" s="27"/>
      <c r="AA96" s="27"/>
      <c r="AB96" s="27"/>
      <c r="AC96" s="27"/>
      <c r="AD96" s="26"/>
      <c r="AE96" s="26"/>
      <c r="AF96" s="26"/>
      <c r="AG96" s="26"/>
      <c r="AH96" s="42"/>
      <c r="AI96" s="42"/>
      <c r="AJ96" s="42"/>
      <c r="AK96" s="27"/>
      <c r="AL96" s="123" t="s">
        <v>196</v>
      </c>
      <c r="AM96" s="42"/>
      <c r="AN96" s="42"/>
      <c r="AO96" s="42"/>
      <c r="AP96" s="42"/>
      <c r="AQ96" s="39">
        <f t="shared" si="19"/>
        <v>2</v>
      </c>
      <c r="AR96" s="3">
        <f t="shared" ref="AR96:AR97" si="22">34*2</f>
        <v>68</v>
      </c>
      <c r="AS96" s="40">
        <f t="shared" si="16"/>
        <v>2.9411764705882353E-2</v>
      </c>
    </row>
    <row r="97" spans="1:45" s="6" customFormat="1" ht="15" customHeight="1" x14ac:dyDescent="0.2">
      <c r="A97" s="194"/>
      <c r="B97" s="143"/>
      <c r="C97" s="38" t="s">
        <v>82</v>
      </c>
      <c r="D97" s="45"/>
      <c r="E97" s="26"/>
      <c r="F97" s="27"/>
      <c r="G97" s="27"/>
      <c r="H97" s="27"/>
      <c r="I97" s="26"/>
      <c r="J97" s="27"/>
      <c r="K97" s="27"/>
      <c r="L97" s="27"/>
      <c r="M97" s="26"/>
      <c r="N97" s="27"/>
      <c r="O97" s="27"/>
      <c r="P97" s="27"/>
      <c r="Q97" s="26"/>
      <c r="R97" s="27"/>
      <c r="S97" s="27"/>
      <c r="T97" s="27"/>
      <c r="U97" s="26"/>
      <c r="V97" s="27"/>
      <c r="W97" s="27"/>
      <c r="X97" s="26"/>
      <c r="Y97" s="27"/>
      <c r="Z97" s="27"/>
      <c r="AA97" s="27"/>
      <c r="AB97" s="27"/>
      <c r="AC97" s="27"/>
      <c r="AD97" s="26"/>
      <c r="AE97" s="26"/>
      <c r="AF97" s="26"/>
      <c r="AG97" s="26"/>
      <c r="AH97" s="42"/>
      <c r="AI97" s="42"/>
      <c r="AJ97" s="42"/>
      <c r="AK97" s="27"/>
      <c r="AL97" s="27"/>
      <c r="AM97" s="42"/>
      <c r="AN97" s="42"/>
      <c r="AO97" s="42"/>
      <c r="AP97" s="42"/>
      <c r="AQ97" s="39">
        <f t="shared" si="19"/>
        <v>0</v>
      </c>
      <c r="AR97" s="3">
        <f t="shared" si="22"/>
        <v>68</v>
      </c>
      <c r="AS97" s="40">
        <f t="shared" si="16"/>
        <v>0</v>
      </c>
    </row>
    <row r="98" spans="1:45" s="6" customFormat="1" ht="20.25" customHeight="1" x14ac:dyDescent="0.2">
      <c r="A98" s="68"/>
      <c r="B98" s="69"/>
      <c r="C98" s="69"/>
      <c r="D98" s="69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8"/>
      <c r="AN98" s="68"/>
      <c r="AO98" s="68"/>
      <c r="AP98" s="68"/>
      <c r="AQ98" s="68"/>
      <c r="AR98" s="68"/>
      <c r="AS98" s="68"/>
    </row>
    <row r="99" spans="1:45" s="48" customFormat="1" ht="123" customHeight="1" x14ac:dyDescent="0.2">
      <c r="A99" s="185" t="s">
        <v>24</v>
      </c>
      <c r="B99" s="185"/>
      <c r="C99" s="185"/>
      <c r="D99" s="185"/>
      <c r="E99" s="190" t="s">
        <v>40</v>
      </c>
      <c r="F99" s="191"/>
      <c r="G99" s="191"/>
      <c r="H99" s="191"/>
      <c r="I99" s="191"/>
      <c r="J99" s="191"/>
      <c r="K99" s="191"/>
      <c r="L99" s="191"/>
      <c r="M99" s="191"/>
      <c r="N99" s="191"/>
      <c r="O99" s="191"/>
      <c r="P99" s="191"/>
      <c r="Q99" s="191"/>
      <c r="R99" s="191"/>
      <c r="S99" s="191"/>
      <c r="T99" s="191"/>
      <c r="U99" s="191"/>
      <c r="V99" s="191"/>
      <c r="W99" s="191"/>
      <c r="X99" s="191"/>
      <c r="Y99" s="191"/>
      <c r="Z99" s="191"/>
      <c r="AA99" s="191"/>
      <c r="AB99" s="191"/>
      <c r="AC99" s="191"/>
      <c r="AD99" s="191"/>
      <c r="AE99" s="191"/>
      <c r="AF99" s="191"/>
      <c r="AG99" s="191"/>
      <c r="AH99" s="191"/>
      <c r="AI99" s="191"/>
      <c r="AJ99" s="191"/>
      <c r="AK99" s="191"/>
      <c r="AL99" s="191"/>
      <c r="AM99" s="191"/>
      <c r="AN99" s="191"/>
      <c r="AO99" s="191"/>
      <c r="AP99" s="192"/>
      <c r="AQ99" s="146" t="s">
        <v>20</v>
      </c>
      <c r="AR99" s="146" t="s">
        <v>22</v>
      </c>
      <c r="AS99" s="159" t="s">
        <v>21</v>
      </c>
    </row>
    <row r="100" spans="1:45" s="48" customFormat="1" x14ac:dyDescent="0.2">
      <c r="A100" s="160" t="s">
        <v>0</v>
      </c>
      <c r="B100" s="161"/>
      <c r="C100" s="140" t="s">
        <v>64</v>
      </c>
      <c r="D100" s="23" t="s">
        <v>18</v>
      </c>
      <c r="E100" s="143" t="s">
        <v>1</v>
      </c>
      <c r="F100" s="143"/>
      <c r="G100" s="143"/>
      <c r="H100" s="143"/>
      <c r="I100" s="143" t="s">
        <v>2</v>
      </c>
      <c r="J100" s="143"/>
      <c r="K100" s="143"/>
      <c r="L100" s="143"/>
      <c r="M100" s="143" t="s">
        <v>3</v>
      </c>
      <c r="N100" s="143"/>
      <c r="O100" s="143"/>
      <c r="P100" s="143"/>
      <c r="Q100" s="143" t="s">
        <v>4</v>
      </c>
      <c r="R100" s="143"/>
      <c r="S100" s="143"/>
      <c r="T100" s="143"/>
      <c r="U100" s="143" t="s">
        <v>5</v>
      </c>
      <c r="V100" s="143"/>
      <c r="W100" s="143"/>
      <c r="X100" s="143" t="s">
        <v>6</v>
      </c>
      <c r="Y100" s="143"/>
      <c r="Z100" s="143"/>
      <c r="AA100" s="143"/>
      <c r="AB100" s="143" t="s">
        <v>7</v>
      </c>
      <c r="AC100" s="143"/>
      <c r="AD100" s="143"/>
      <c r="AE100" s="143" t="s">
        <v>8</v>
      </c>
      <c r="AF100" s="143"/>
      <c r="AG100" s="143"/>
      <c r="AH100" s="143"/>
      <c r="AI100" s="143"/>
      <c r="AJ100" s="143" t="s">
        <v>9</v>
      </c>
      <c r="AK100" s="143"/>
      <c r="AL100" s="143"/>
      <c r="AM100" s="143" t="s">
        <v>10</v>
      </c>
      <c r="AN100" s="143"/>
      <c r="AO100" s="143"/>
      <c r="AP100" s="143"/>
      <c r="AQ100" s="146"/>
      <c r="AR100" s="146"/>
      <c r="AS100" s="159"/>
    </row>
    <row r="101" spans="1:45" s="48" customFormat="1" x14ac:dyDescent="0.2">
      <c r="A101" s="162"/>
      <c r="B101" s="163"/>
      <c r="C101" s="142"/>
      <c r="D101" s="23" t="s">
        <v>19</v>
      </c>
      <c r="E101" s="5">
        <v>1</v>
      </c>
      <c r="F101" s="5">
        <v>2</v>
      </c>
      <c r="G101" s="5">
        <v>3</v>
      </c>
      <c r="H101" s="5">
        <v>4</v>
      </c>
      <c r="I101" s="5">
        <v>5</v>
      </c>
      <c r="J101" s="5">
        <v>6</v>
      </c>
      <c r="K101" s="5">
        <v>7</v>
      </c>
      <c r="L101" s="5">
        <v>8</v>
      </c>
      <c r="M101" s="5">
        <v>9</v>
      </c>
      <c r="N101" s="5">
        <v>10</v>
      </c>
      <c r="O101" s="5">
        <v>11</v>
      </c>
      <c r="P101" s="5">
        <v>12</v>
      </c>
      <c r="Q101" s="5">
        <v>13</v>
      </c>
      <c r="R101" s="5">
        <v>14</v>
      </c>
      <c r="S101" s="5">
        <v>15</v>
      </c>
      <c r="T101" s="5">
        <v>16</v>
      </c>
      <c r="U101" s="5">
        <v>17</v>
      </c>
      <c r="V101" s="5">
        <v>18</v>
      </c>
      <c r="W101" s="5">
        <v>19</v>
      </c>
      <c r="X101" s="5">
        <v>20</v>
      </c>
      <c r="Y101" s="5">
        <v>21</v>
      </c>
      <c r="Z101" s="5">
        <v>22</v>
      </c>
      <c r="AA101" s="5">
        <v>23</v>
      </c>
      <c r="AB101" s="5">
        <v>24</v>
      </c>
      <c r="AC101" s="5">
        <v>25</v>
      </c>
      <c r="AD101" s="5">
        <v>26</v>
      </c>
      <c r="AE101" s="5">
        <v>27</v>
      </c>
      <c r="AF101" s="5">
        <v>28</v>
      </c>
      <c r="AG101" s="5">
        <v>29</v>
      </c>
      <c r="AH101" s="5">
        <v>30</v>
      </c>
      <c r="AI101" s="5">
        <v>31</v>
      </c>
      <c r="AJ101" s="5">
        <v>32</v>
      </c>
      <c r="AK101" s="5">
        <v>33</v>
      </c>
      <c r="AL101" s="5">
        <v>34</v>
      </c>
      <c r="AM101" s="5">
        <v>35</v>
      </c>
      <c r="AN101" s="5">
        <v>36</v>
      </c>
      <c r="AO101" s="5">
        <v>37</v>
      </c>
      <c r="AP101" s="5">
        <v>38</v>
      </c>
      <c r="AQ101" s="146"/>
      <c r="AR101" s="146"/>
      <c r="AS101" s="159"/>
    </row>
    <row r="102" spans="1:45" ht="12.75" customHeight="1" x14ac:dyDescent="0.2">
      <c r="A102" s="182" t="s">
        <v>25</v>
      </c>
      <c r="B102" s="140" t="s">
        <v>13</v>
      </c>
      <c r="C102" s="38" t="s">
        <v>83</v>
      </c>
      <c r="D102" s="25"/>
      <c r="E102" s="95"/>
      <c r="F102" s="96"/>
      <c r="G102" s="110" t="s">
        <v>151</v>
      </c>
      <c r="H102" s="96"/>
      <c r="I102" s="96"/>
      <c r="J102" s="96"/>
      <c r="K102" s="110" t="s">
        <v>152</v>
      </c>
      <c r="L102" s="96"/>
      <c r="M102" s="96"/>
      <c r="N102" s="96"/>
      <c r="O102" s="110" t="s">
        <v>153</v>
      </c>
      <c r="P102" s="96"/>
      <c r="Q102" s="96"/>
      <c r="R102" s="96"/>
      <c r="S102" s="96"/>
      <c r="T102" s="110" t="s">
        <v>134</v>
      </c>
      <c r="U102" s="96"/>
      <c r="V102" s="110" t="s">
        <v>197</v>
      </c>
      <c r="W102" s="96"/>
      <c r="X102" s="96"/>
      <c r="Y102" s="96"/>
      <c r="Z102" s="96"/>
      <c r="AA102" s="96"/>
      <c r="AB102" s="96"/>
      <c r="AC102" s="96"/>
      <c r="AD102" s="110" t="s">
        <v>191</v>
      </c>
      <c r="AE102" s="96"/>
      <c r="AF102" s="96"/>
      <c r="AG102" s="96"/>
      <c r="AH102" s="96"/>
      <c r="AI102" s="126" t="s">
        <v>183</v>
      </c>
      <c r="AJ102" s="96"/>
      <c r="AK102" s="96"/>
      <c r="AL102" s="96"/>
      <c r="AM102" s="113"/>
      <c r="AN102" s="70"/>
      <c r="AO102" s="70"/>
      <c r="AP102" s="7"/>
      <c r="AQ102" s="7">
        <f t="shared" ref="AQ102:AQ124" si="23">SUM(E102:AP102)</f>
        <v>0</v>
      </c>
      <c r="AR102" s="50">
        <f>34*5</f>
        <v>170</v>
      </c>
      <c r="AS102" s="8">
        <f t="shared" ref="AS102:AS124" si="24">AQ102/AR102</f>
        <v>0</v>
      </c>
    </row>
    <row r="103" spans="1:45" ht="12.75" customHeight="1" x14ac:dyDescent="0.2">
      <c r="A103" s="182"/>
      <c r="B103" s="141"/>
      <c r="C103" s="38" t="s">
        <v>84</v>
      </c>
      <c r="D103" s="25"/>
      <c r="E103" s="95"/>
      <c r="F103" s="96"/>
      <c r="G103" s="110" t="s">
        <v>151</v>
      </c>
      <c r="H103" s="96"/>
      <c r="I103" s="96"/>
      <c r="J103" s="96"/>
      <c r="K103" s="110" t="s">
        <v>152</v>
      </c>
      <c r="L103" s="96"/>
      <c r="M103" s="96"/>
      <c r="N103" s="96"/>
      <c r="O103" s="110" t="s">
        <v>153</v>
      </c>
      <c r="P103" s="96"/>
      <c r="Q103" s="96"/>
      <c r="R103" s="96"/>
      <c r="S103" s="96"/>
      <c r="T103" s="110" t="s">
        <v>134</v>
      </c>
      <c r="U103" s="96"/>
      <c r="V103" s="110" t="s">
        <v>197</v>
      </c>
      <c r="W103" s="96"/>
      <c r="X103" s="96"/>
      <c r="Y103" s="96"/>
      <c r="Z103" s="96"/>
      <c r="AA103" s="96"/>
      <c r="AB103" s="96"/>
      <c r="AC103" s="96"/>
      <c r="AD103" s="110" t="s">
        <v>191</v>
      </c>
      <c r="AE103" s="96"/>
      <c r="AF103" s="96"/>
      <c r="AG103" s="96"/>
      <c r="AH103" s="96"/>
      <c r="AI103" s="126" t="s">
        <v>183</v>
      </c>
      <c r="AJ103" s="96"/>
      <c r="AK103" s="96"/>
      <c r="AL103" s="96"/>
      <c r="AM103" s="113"/>
      <c r="AN103" s="70"/>
      <c r="AO103" s="70"/>
      <c r="AP103" s="7"/>
      <c r="AQ103" s="7">
        <f t="shared" si="23"/>
        <v>0</v>
      </c>
      <c r="AR103" s="50">
        <f t="shared" ref="AR103" si="25">34*5</f>
        <v>170</v>
      </c>
      <c r="AS103" s="8">
        <f t="shared" si="24"/>
        <v>0</v>
      </c>
    </row>
    <row r="104" spans="1:45" ht="12.75" customHeight="1" x14ac:dyDescent="0.2">
      <c r="A104" s="182"/>
      <c r="B104" s="140" t="s">
        <v>11</v>
      </c>
      <c r="C104" s="24" t="s">
        <v>83</v>
      </c>
      <c r="D104" s="25"/>
      <c r="E104" s="95"/>
      <c r="F104" s="110" t="s">
        <v>154</v>
      </c>
      <c r="G104" s="96"/>
      <c r="H104" s="96"/>
      <c r="I104" s="96"/>
      <c r="J104" s="110" t="s">
        <v>155</v>
      </c>
      <c r="K104" s="96"/>
      <c r="L104" s="96"/>
      <c r="M104" s="96"/>
      <c r="N104" s="96"/>
      <c r="O104" s="96"/>
      <c r="P104" s="110" t="s">
        <v>156</v>
      </c>
      <c r="Q104" s="96"/>
      <c r="R104" s="96"/>
      <c r="S104" s="96"/>
      <c r="T104" s="110" t="s">
        <v>142</v>
      </c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126" t="s">
        <v>193</v>
      </c>
      <c r="AK104" s="96"/>
      <c r="AL104" s="96"/>
      <c r="AM104" s="113"/>
      <c r="AN104" s="70"/>
      <c r="AO104" s="70"/>
      <c r="AP104" s="7"/>
      <c r="AQ104" s="7">
        <f t="shared" si="23"/>
        <v>0</v>
      </c>
      <c r="AR104" s="50">
        <f>34*4</f>
        <v>136</v>
      </c>
      <c r="AS104" s="8">
        <f t="shared" si="24"/>
        <v>0</v>
      </c>
    </row>
    <row r="105" spans="1:45" ht="12.75" customHeight="1" x14ac:dyDescent="0.2">
      <c r="A105" s="182"/>
      <c r="B105" s="141"/>
      <c r="C105" s="38" t="s">
        <v>84</v>
      </c>
      <c r="D105" s="25"/>
      <c r="E105" s="95"/>
      <c r="F105" s="110" t="s">
        <v>154</v>
      </c>
      <c r="G105" s="96"/>
      <c r="H105" s="96"/>
      <c r="I105" s="96"/>
      <c r="J105" s="110" t="s">
        <v>155</v>
      </c>
      <c r="K105" s="96"/>
      <c r="L105" s="96"/>
      <c r="M105" s="96"/>
      <c r="N105" s="96"/>
      <c r="O105" s="96"/>
      <c r="P105" s="110" t="s">
        <v>156</v>
      </c>
      <c r="Q105" s="96"/>
      <c r="R105" s="96"/>
      <c r="S105" s="96"/>
      <c r="T105" s="110" t="s">
        <v>142</v>
      </c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126" t="s">
        <v>193</v>
      </c>
      <c r="AK105" s="96"/>
      <c r="AL105" s="96"/>
      <c r="AM105" s="113"/>
      <c r="AN105" s="70"/>
      <c r="AO105" s="70"/>
      <c r="AP105" s="7"/>
      <c r="AQ105" s="7">
        <f t="shared" si="23"/>
        <v>0</v>
      </c>
      <c r="AR105" s="50">
        <f t="shared" ref="AR105:AR107" si="26">34*4</f>
        <v>136</v>
      </c>
      <c r="AS105" s="8">
        <f t="shared" si="24"/>
        <v>0</v>
      </c>
    </row>
    <row r="106" spans="1:45" ht="12.75" customHeight="1" x14ac:dyDescent="0.2">
      <c r="A106" s="182"/>
      <c r="B106" s="140" t="s">
        <v>16</v>
      </c>
      <c r="C106" s="24" t="s">
        <v>83</v>
      </c>
      <c r="D106" s="25"/>
      <c r="E106" s="95"/>
      <c r="F106" s="96"/>
      <c r="G106" s="96"/>
      <c r="H106" s="110" t="s">
        <v>149</v>
      </c>
      <c r="I106" s="96"/>
      <c r="J106" s="96"/>
      <c r="K106" s="110" t="s">
        <v>143</v>
      </c>
      <c r="L106" s="96"/>
      <c r="M106" s="96"/>
      <c r="N106" s="96"/>
      <c r="O106" s="96"/>
      <c r="P106" s="110" t="s">
        <v>157</v>
      </c>
      <c r="Q106" s="96"/>
      <c r="R106" s="96"/>
      <c r="S106" s="110" t="s">
        <v>138</v>
      </c>
      <c r="T106" s="96"/>
      <c r="U106" s="96"/>
      <c r="V106" s="96"/>
      <c r="W106" s="96"/>
      <c r="X106" s="96"/>
      <c r="Y106" s="96"/>
      <c r="Z106" s="110" t="s">
        <v>199</v>
      </c>
      <c r="AA106" s="96"/>
      <c r="AB106" s="96"/>
      <c r="AC106" s="96"/>
      <c r="AD106" s="96"/>
      <c r="AE106" s="96"/>
      <c r="AF106" s="96"/>
      <c r="AG106" s="96"/>
      <c r="AH106" s="110" t="s">
        <v>198</v>
      </c>
      <c r="AI106" s="96"/>
      <c r="AJ106" s="96"/>
      <c r="AK106" s="96"/>
      <c r="AL106" s="96"/>
      <c r="AM106" s="113"/>
      <c r="AN106" s="70"/>
      <c r="AO106" s="70"/>
      <c r="AP106" s="7"/>
      <c r="AQ106" s="7">
        <f t="shared" si="23"/>
        <v>0</v>
      </c>
      <c r="AR106" s="50">
        <f>34*4</f>
        <v>136</v>
      </c>
      <c r="AS106" s="8">
        <f t="shared" si="24"/>
        <v>0</v>
      </c>
    </row>
    <row r="107" spans="1:45" ht="12.75" customHeight="1" x14ac:dyDescent="0.2">
      <c r="A107" s="182"/>
      <c r="B107" s="141"/>
      <c r="C107" s="38" t="s">
        <v>84</v>
      </c>
      <c r="D107" s="25"/>
      <c r="E107" s="95"/>
      <c r="F107" s="96"/>
      <c r="G107" s="96"/>
      <c r="H107" s="110" t="s">
        <v>149</v>
      </c>
      <c r="I107" s="96"/>
      <c r="J107" s="96"/>
      <c r="K107" s="110" t="s">
        <v>143</v>
      </c>
      <c r="L107" s="96"/>
      <c r="M107" s="96"/>
      <c r="N107" s="96"/>
      <c r="O107" s="96"/>
      <c r="P107" s="110" t="s">
        <v>157</v>
      </c>
      <c r="Q107" s="96"/>
      <c r="R107" s="96"/>
      <c r="S107" s="110" t="s">
        <v>138</v>
      </c>
      <c r="T107" s="96"/>
      <c r="U107" s="96"/>
      <c r="V107" s="96"/>
      <c r="W107" s="96"/>
      <c r="X107" s="96"/>
      <c r="Y107" s="96"/>
      <c r="Z107" s="110" t="s">
        <v>199</v>
      </c>
      <c r="AA107" s="96"/>
      <c r="AB107" s="96"/>
      <c r="AC107" s="96"/>
      <c r="AD107" s="96"/>
      <c r="AE107" s="96"/>
      <c r="AF107" s="96"/>
      <c r="AG107" s="96"/>
      <c r="AH107" s="110" t="s">
        <v>198</v>
      </c>
      <c r="AI107" s="113"/>
      <c r="AJ107" s="113"/>
      <c r="AK107" s="96"/>
      <c r="AL107" s="96"/>
      <c r="AM107" s="113"/>
      <c r="AN107" s="70"/>
      <c r="AO107" s="70"/>
      <c r="AP107" s="7"/>
      <c r="AQ107" s="7">
        <f t="shared" si="23"/>
        <v>0</v>
      </c>
      <c r="AR107" s="50">
        <f t="shared" si="26"/>
        <v>136</v>
      </c>
      <c r="AS107" s="8">
        <f t="shared" si="24"/>
        <v>0</v>
      </c>
    </row>
    <row r="108" spans="1:45" ht="12.75" customHeight="1" x14ac:dyDescent="0.2">
      <c r="A108" s="182"/>
      <c r="B108" s="143" t="s">
        <v>17</v>
      </c>
      <c r="C108" s="38" t="s">
        <v>83</v>
      </c>
      <c r="D108" s="25"/>
      <c r="E108" s="95"/>
      <c r="F108" s="96"/>
      <c r="G108" s="96"/>
      <c r="H108" s="96"/>
      <c r="I108" s="96"/>
      <c r="J108" s="96"/>
      <c r="K108" s="110" t="s">
        <v>136</v>
      </c>
      <c r="L108" s="96"/>
      <c r="M108" s="96"/>
      <c r="N108" s="96"/>
      <c r="O108" s="96"/>
      <c r="P108" s="96"/>
      <c r="Q108" s="96"/>
      <c r="R108" s="96"/>
      <c r="S108" s="110" t="s">
        <v>158</v>
      </c>
      <c r="T108" s="96"/>
      <c r="U108" s="96"/>
      <c r="V108" s="96"/>
      <c r="W108" s="96"/>
      <c r="X108" s="96"/>
      <c r="Y108" s="96"/>
      <c r="Z108" s="96"/>
      <c r="AA108" s="96"/>
      <c r="AB108" s="110" t="s">
        <v>200</v>
      </c>
      <c r="AC108" s="96"/>
      <c r="AD108" s="96"/>
      <c r="AE108" s="96"/>
      <c r="AF108" s="96"/>
      <c r="AG108" s="96"/>
      <c r="AH108" s="96"/>
      <c r="AI108" s="113"/>
      <c r="AJ108" s="113"/>
      <c r="AK108" s="96"/>
      <c r="AL108" s="96"/>
      <c r="AM108" s="113"/>
      <c r="AN108" s="70"/>
      <c r="AO108" s="70"/>
      <c r="AP108" s="7"/>
      <c r="AQ108" s="7">
        <f t="shared" si="23"/>
        <v>0</v>
      </c>
      <c r="AR108" s="50">
        <f>34*2</f>
        <v>68</v>
      </c>
      <c r="AS108" s="8">
        <f t="shared" si="24"/>
        <v>0</v>
      </c>
    </row>
    <row r="109" spans="1:45" ht="12.75" customHeight="1" x14ac:dyDescent="0.2">
      <c r="A109" s="182"/>
      <c r="B109" s="143"/>
      <c r="C109" s="38" t="s">
        <v>84</v>
      </c>
      <c r="D109" s="25"/>
      <c r="E109" s="95"/>
      <c r="F109" s="96"/>
      <c r="G109" s="96"/>
      <c r="H109" s="96"/>
      <c r="I109" s="96"/>
      <c r="J109" s="96"/>
      <c r="K109" s="110" t="s">
        <v>136</v>
      </c>
      <c r="L109" s="96"/>
      <c r="M109" s="96"/>
      <c r="N109" s="96"/>
      <c r="O109" s="96"/>
      <c r="P109" s="96"/>
      <c r="Q109" s="96"/>
      <c r="R109" s="96"/>
      <c r="S109" s="110" t="s">
        <v>158</v>
      </c>
      <c r="T109" s="96"/>
      <c r="U109" s="96"/>
      <c r="V109" s="96"/>
      <c r="W109" s="96"/>
      <c r="X109" s="96"/>
      <c r="Y109" s="96"/>
      <c r="Z109" s="96"/>
      <c r="AA109" s="96"/>
      <c r="AB109" s="110" t="s">
        <v>200</v>
      </c>
      <c r="AC109" s="96"/>
      <c r="AD109" s="96"/>
      <c r="AE109" s="96"/>
      <c r="AF109" s="96"/>
      <c r="AG109" s="96"/>
      <c r="AH109" s="96"/>
      <c r="AI109" s="113"/>
      <c r="AJ109" s="113"/>
      <c r="AK109" s="96"/>
      <c r="AL109" s="96"/>
      <c r="AM109" s="113"/>
      <c r="AN109" s="70"/>
      <c r="AO109" s="70"/>
      <c r="AP109" s="7"/>
      <c r="AQ109" s="7">
        <f t="shared" si="23"/>
        <v>0</v>
      </c>
      <c r="AR109" s="50">
        <f t="shared" ref="AR109:AR111" si="27">34*2</f>
        <v>68</v>
      </c>
      <c r="AS109" s="8">
        <f t="shared" si="24"/>
        <v>0</v>
      </c>
    </row>
    <row r="110" spans="1:45" x14ac:dyDescent="0.2">
      <c r="A110" s="182"/>
      <c r="B110" s="143" t="s">
        <v>76</v>
      </c>
      <c r="C110" s="38" t="s">
        <v>83</v>
      </c>
      <c r="D110" s="22"/>
      <c r="E110" s="95"/>
      <c r="F110" s="96"/>
      <c r="G110" s="96"/>
      <c r="H110" s="96"/>
      <c r="I110" s="96"/>
      <c r="J110" s="96"/>
      <c r="K110" s="110" t="s">
        <v>162</v>
      </c>
      <c r="L110" s="96"/>
      <c r="M110" s="96"/>
      <c r="N110" s="96"/>
      <c r="O110" s="96"/>
      <c r="P110" s="96"/>
      <c r="Q110" s="96"/>
      <c r="R110" s="96"/>
      <c r="S110" s="96"/>
      <c r="T110" s="110" t="s">
        <v>163</v>
      </c>
      <c r="U110" s="96"/>
      <c r="V110" s="96"/>
      <c r="W110" s="96"/>
      <c r="X110" s="96"/>
      <c r="Y110" s="110" t="s">
        <v>201</v>
      </c>
      <c r="Z110" s="96"/>
      <c r="AA110" s="96"/>
      <c r="AB110" s="96"/>
      <c r="AC110" s="96"/>
      <c r="AD110" s="96"/>
      <c r="AE110" s="96"/>
      <c r="AF110" s="96"/>
      <c r="AG110" s="96"/>
      <c r="AH110" s="96"/>
      <c r="AI110" s="113"/>
      <c r="AJ110" s="113"/>
      <c r="AK110" s="96"/>
      <c r="AL110" s="96"/>
      <c r="AM110" s="113"/>
      <c r="AN110" s="70"/>
      <c r="AO110" s="70"/>
      <c r="AP110" s="7"/>
      <c r="AQ110" s="7">
        <f t="shared" si="23"/>
        <v>0</v>
      </c>
      <c r="AR110" s="50">
        <f>34*2</f>
        <v>68</v>
      </c>
      <c r="AS110" s="8">
        <f t="shared" si="24"/>
        <v>0</v>
      </c>
    </row>
    <row r="111" spans="1:45" ht="12.75" customHeight="1" x14ac:dyDescent="0.2">
      <c r="A111" s="182"/>
      <c r="B111" s="143"/>
      <c r="C111" s="38" t="s">
        <v>84</v>
      </c>
      <c r="D111" s="25"/>
      <c r="E111" s="95"/>
      <c r="F111" s="96"/>
      <c r="G111" s="96"/>
      <c r="H111" s="96"/>
      <c r="I111" s="96"/>
      <c r="J111" s="96"/>
      <c r="K111" s="110" t="s">
        <v>162</v>
      </c>
      <c r="L111" s="96"/>
      <c r="M111" s="96"/>
      <c r="N111" s="96"/>
      <c r="O111" s="96"/>
      <c r="P111" s="96"/>
      <c r="Q111" s="96"/>
      <c r="R111" s="96"/>
      <c r="S111" s="96"/>
      <c r="T111" s="108" t="s">
        <v>163</v>
      </c>
      <c r="U111" s="96"/>
      <c r="V111" s="96"/>
      <c r="W111" s="96"/>
      <c r="X111" s="96"/>
      <c r="Y111" s="110" t="s">
        <v>201</v>
      </c>
      <c r="Z111" s="96"/>
      <c r="AA111" s="96"/>
      <c r="AB111" s="96"/>
      <c r="AC111" s="96"/>
      <c r="AD111" s="96"/>
      <c r="AE111" s="96"/>
      <c r="AF111" s="96"/>
      <c r="AG111" s="96"/>
      <c r="AH111" s="96"/>
      <c r="AI111" s="113"/>
      <c r="AJ111" s="113"/>
      <c r="AK111" s="96"/>
      <c r="AL111" s="96"/>
      <c r="AM111" s="113"/>
      <c r="AN111" s="70"/>
      <c r="AO111" s="70"/>
      <c r="AP111" s="7"/>
      <c r="AQ111" s="7">
        <f t="shared" si="23"/>
        <v>0</v>
      </c>
      <c r="AR111" s="50">
        <f t="shared" si="27"/>
        <v>68</v>
      </c>
      <c r="AS111" s="8">
        <f t="shared" si="24"/>
        <v>0</v>
      </c>
    </row>
    <row r="112" spans="1:45" ht="12.75" customHeight="1" x14ac:dyDescent="0.2">
      <c r="A112" s="182"/>
      <c r="B112" s="143" t="s">
        <v>86</v>
      </c>
      <c r="C112" s="38" t="s">
        <v>83</v>
      </c>
      <c r="D112" s="25"/>
      <c r="E112" s="95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101"/>
      <c r="AK112" s="96"/>
      <c r="AL112" s="96"/>
      <c r="AM112" s="113"/>
      <c r="AN112" s="70"/>
      <c r="AO112" s="70"/>
      <c r="AP112" s="7"/>
      <c r="AQ112" s="7">
        <f t="shared" si="23"/>
        <v>0</v>
      </c>
      <c r="AR112" s="3">
        <f>34*1</f>
        <v>34</v>
      </c>
      <c r="AS112" s="8">
        <f t="shared" si="24"/>
        <v>0</v>
      </c>
    </row>
    <row r="113" spans="1:45" ht="12.75" customHeight="1" x14ac:dyDescent="0.2">
      <c r="A113" s="182"/>
      <c r="B113" s="143"/>
      <c r="C113" s="38" t="s">
        <v>84</v>
      </c>
      <c r="D113" s="25"/>
      <c r="E113" s="95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101"/>
      <c r="AJ113" s="96"/>
      <c r="AK113" s="96"/>
      <c r="AL113" s="96"/>
      <c r="AM113" s="113"/>
      <c r="AN113" s="70"/>
      <c r="AO113" s="70"/>
      <c r="AP113" s="7"/>
      <c r="AQ113" s="7">
        <f t="shared" si="23"/>
        <v>0</v>
      </c>
      <c r="AR113" s="3">
        <f t="shared" ref="AR113:AR121" si="28">34*1</f>
        <v>34</v>
      </c>
      <c r="AS113" s="8">
        <f t="shared" si="24"/>
        <v>0</v>
      </c>
    </row>
    <row r="114" spans="1:45" ht="12.75" customHeight="1" x14ac:dyDescent="0.2">
      <c r="A114" s="182"/>
      <c r="B114" s="143"/>
      <c r="C114" s="38" t="s">
        <v>85</v>
      </c>
      <c r="D114" s="22"/>
      <c r="E114" s="95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101"/>
      <c r="AJ114" s="96"/>
      <c r="AK114" s="96"/>
      <c r="AL114" s="96"/>
      <c r="AM114" s="113"/>
      <c r="AN114" s="70"/>
      <c r="AO114" s="70"/>
      <c r="AP114" s="7"/>
      <c r="AQ114" s="7">
        <f t="shared" si="23"/>
        <v>0</v>
      </c>
      <c r="AR114" s="3">
        <f t="shared" si="28"/>
        <v>34</v>
      </c>
      <c r="AS114" s="8">
        <f t="shared" si="24"/>
        <v>0</v>
      </c>
    </row>
    <row r="115" spans="1:45" ht="12.75" customHeight="1" x14ac:dyDescent="0.2">
      <c r="A115" s="182"/>
      <c r="B115" s="143" t="s">
        <v>53</v>
      </c>
      <c r="C115" s="38" t="s">
        <v>83</v>
      </c>
      <c r="D115" s="22"/>
      <c r="E115" s="95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110" t="s">
        <v>159</v>
      </c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101"/>
      <c r="AJ115" s="96"/>
      <c r="AK115" s="110" t="s">
        <v>202</v>
      </c>
      <c r="AL115" s="96"/>
      <c r="AM115" s="113"/>
      <c r="AN115" s="70"/>
      <c r="AO115" s="70"/>
      <c r="AP115" s="7"/>
      <c r="AQ115" s="7">
        <f t="shared" si="23"/>
        <v>0</v>
      </c>
      <c r="AR115" s="3">
        <f t="shared" si="28"/>
        <v>34</v>
      </c>
      <c r="AS115" s="8">
        <f t="shared" si="24"/>
        <v>0</v>
      </c>
    </row>
    <row r="116" spans="1:45" ht="12.75" customHeight="1" x14ac:dyDescent="0.2">
      <c r="A116" s="182"/>
      <c r="B116" s="143"/>
      <c r="C116" s="38" t="s">
        <v>84</v>
      </c>
      <c r="D116" s="22"/>
      <c r="E116" s="95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110" t="s">
        <v>159</v>
      </c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101"/>
      <c r="AJ116" s="96"/>
      <c r="AK116" s="110" t="s">
        <v>202</v>
      </c>
      <c r="AL116" s="96"/>
      <c r="AM116" s="113"/>
      <c r="AN116" s="70"/>
      <c r="AO116" s="70"/>
      <c r="AP116" s="7"/>
      <c r="AQ116" s="7">
        <f t="shared" si="23"/>
        <v>0</v>
      </c>
      <c r="AR116" s="3">
        <f t="shared" si="28"/>
        <v>34</v>
      </c>
      <c r="AS116" s="8">
        <f t="shared" si="24"/>
        <v>0</v>
      </c>
    </row>
    <row r="117" spans="1:45" ht="12.75" customHeight="1" x14ac:dyDescent="0.2">
      <c r="A117" s="182"/>
      <c r="B117" s="140" t="s">
        <v>54</v>
      </c>
      <c r="C117" s="38" t="s">
        <v>83</v>
      </c>
      <c r="D117" s="22"/>
      <c r="E117" s="95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110" t="s">
        <v>133</v>
      </c>
      <c r="S117" s="96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101"/>
      <c r="AJ117" s="96"/>
      <c r="AK117" s="96"/>
      <c r="AL117" s="96"/>
      <c r="AM117" s="113"/>
      <c r="AN117" s="70"/>
      <c r="AO117" s="70"/>
      <c r="AP117" s="7"/>
      <c r="AQ117" s="7">
        <f t="shared" si="23"/>
        <v>0</v>
      </c>
      <c r="AR117" s="3">
        <f t="shared" si="28"/>
        <v>34</v>
      </c>
      <c r="AS117" s="8">
        <f t="shared" si="24"/>
        <v>0</v>
      </c>
    </row>
    <row r="118" spans="1:45" ht="12.75" customHeight="1" x14ac:dyDescent="0.2">
      <c r="A118" s="182"/>
      <c r="B118" s="141"/>
      <c r="C118" s="38" t="s">
        <v>84</v>
      </c>
      <c r="D118" s="22"/>
      <c r="E118" s="95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110" t="s">
        <v>133</v>
      </c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101"/>
      <c r="AJ118" s="96"/>
      <c r="AK118" s="96"/>
      <c r="AL118" s="96"/>
      <c r="AM118" s="113"/>
      <c r="AN118" s="70"/>
      <c r="AO118" s="70"/>
      <c r="AP118" s="7"/>
      <c r="AQ118" s="7">
        <f t="shared" si="23"/>
        <v>0</v>
      </c>
      <c r="AR118" s="3">
        <f t="shared" si="28"/>
        <v>34</v>
      </c>
      <c r="AS118" s="8">
        <f t="shared" si="24"/>
        <v>0</v>
      </c>
    </row>
    <row r="119" spans="1:45" ht="12.75" customHeight="1" x14ac:dyDescent="0.2">
      <c r="A119" s="182"/>
      <c r="B119" s="142"/>
      <c r="C119" s="38" t="s">
        <v>85</v>
      </c>
      <c r="D119" s="22"/>
      <c r="E119" s="95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101"/>
      <c r="AJ119" s="96"/>
      <c r="AK119" s="96"/>
      <c r="AL119" s="96"/>
      <c r="AM119" s="113"/>
      <c r="AN119" s="70"/>
      <c r="AO119" s="70"/>
      <c r="AP119" s="7"/>
      <c r="AQ119" s="7">
        <f t="shared" si="23"/>
        <v>0</v>
      </c>
      <c r="AR119" s="3">
        <f t="shared" si="28"/>
        <v>34</v>
      </c>
      <c r="AS119" s="8">
        <f t="shared" si="24"/>
        <v>0</v>
      </c>
    </row>
    <row r="120" spans="1:45" ht="12.75" customHeight="1" x14ac:dyDescent="0.2">
      <c r="A120" s="182"/>
      <c r="B120" s="140" t="s">
        <v>55</v>
      </c>
      <c r="C120" s="38" t="s">
        <v>83</v>
      </c>
      <c r="D120" s="22"/>
      <c r="E120" s="95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110" t="s">
        <v>161</v>
      </c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101"/>
      <c r="AJ120" s="96"/>
      <c r="AK120" s="96"/>
      <c r="AL120" s="96"/>
      <c r="AM120" s="113"/>
      <c r="AN120" s="70"/>
      <c r="AO120" s="70"/>
      <c r="AP120" s="7"/>
      <c r="AQ120" s="7">
        <f t="shared" si="23"/>
        <v>0</v>
      </c>
      <c r="AR120" s="3">
        <f t="shared" si="28"/>
        <v>34</v>
      </c>
      <c r="AS120" s="8">
        <f t="shared" si="24"/>
        <v>0</v>
      </c>
    </row>
    <row r="121" spans="1:45" ht="12.75" customHeight="1" x14ac:dyDescent="0.2">
      <c r="A121" s="182"/>
      <c r="B121" s="141"/>
      <c r="C121" s="38" t="s">
        <v>84</v>
      </c>
      <c r="D121" s="22"/>
      <c r="E121" s="95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110" t="s">
        <v>161</v>
      </c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101"/>
      <c r="AG121" s="101"/>
      <c r="AH121" s="96"/>
      <c r="AI121" s="96"/>
      <c r="AJ121" s="113"/>
      <c r="AK121" s="101"/>
      <c r="AL121" s="96"/>
      <c r="AM121" s="113"/>
      <c r="AN121" s="70"/>
      <c r="AO121" s="70"/>
      <c r="AP121" s="7"/>
      <c r="AQ121" s="7">
        <f t="shared" si="23"/>
        <v>0</v>
      </c>
      <c r="AR121" s="3">
        <f t="shared" si="28"/>
        <v>34</v>
      </c>
      <c r="AS121" s="8">
        <f t="shared" si="24"/>
        <v>0</v>
      </c>
    </row>
    <row r="122" spans="1:45" ht="12.75" customHeight="1" x14ac:dyDescent="0.2">
      <c r="A122" s="182"/>
      <c r="B122" s="143" t="s">
        <v>74</v>
      </c>
      <c r="C122" s="38" t="s">
        <v>83</v>
      </c>
      <c r="D122" s="25"/>
      <c r="E122" s="95"/>
      <c r="F122" s="96"/>
      <c r="G122" s="96"/>
      <c r="H122" s="110" t="s">
        <v>160</v>
      </c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101"/>
      <c r="AI122" s="101"/>
      <c r="AJ122" s="113"/>
      <c r="AK122" s="96"/>
      <c r="AL122" s="110" t="s">
        <v>186</v>
      </c>
      <c r="AM122" s="113"/>
      <c r="AN122" s="70"/>
      <c r="AO122" s="70"/>
      <c r="AP122" s="7"/>
      <c r="AQ122" s="7">
        <f t="shared" si="23"/>
        <v>0</v>
      </c>
      <c r="AR122" s="50">
        <f t="shared" ref="AR122:AR124" si="29">34*2</f>
        <v>68</v>
      </c>
      <c r="AS122" s="8">
        <f t="shared" si="24"/>
        <v>0</v>
      </c>
    </row>
    <row r="123" spans="1:45" ht="12.75" customHeight="1" x14ac:dyDescent="0.2">
      <c r="A123" s="182"/>
      <c r="B123" s="143"/>
      <c r="C123" s="38" t="s">
        <v>84</v>
      </c>
      <c r="D123" s="25"/>
      <c r="E123" s="95"/>
      <c r="F123" s="96"/>
      <c r="G123" s="96"/>
      <c r="H123" s="110" t="s">
        <v>160</v>
      </c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101"/>
      <c r="AI123" s="101"/>
      <c r="AJ123" s="113"/>
      <c r="AK123" s="96"/>
      <c r="AL123" s="110" t="s">
        <v>186</v>
      </c>
      <c r="AM123" s="113"/>
      <c r="AN123" s="70"/>
      <c r="AO123" s="70"/>
      <c r="AP123" s="7"/>
      <c r="AQ123" s="7">
        <f t="shared" si="23"/>
        <v>0</v>
      </c>
      <c r="AR123" s="50">
        <f t="shared" si="29"/>
        <v>68</v>
      </c>
      <c r="AS123" s="8">
        <f t="shared" si="24"/>
        <v>0</v>
      </c>
    </row>
    <row r="124" spans="1:45" ht="12.75" customHeight="1" x14ac:dyDescent="0.2">
      <c r="A124" s="182"/>
      <c r="B124" s="143"/>
      <c r="C124" s="38" t="s">
        <v>85</v>
      </c>
      <c r="D124" s="25"/>
      <c r="E124" s="95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101"/>
      <c r="AI124" s="101"/>
      <c r="AJ124" s="113"/>
      <c r="AK124" s="96"/>
      <c r="AL124" s="96"/>
      <c r="AM124" s="113"/>
      <c r="AN124" s="70"/>
      <c r="AO124" s="70"/>
      <c r="AP124" s="7"/>
      <c r="AQ124" s="7">
        <f t="shared" si="23"/>
        <v>0</v>
      </c>
      <c r="AR124" s="50">
        <f t="shared" si="29"/>
        <v>68</v>
      </c>
      <c r="AS124" s="8">
        <f t="shared" si="24"/>
        <v>0</v>
      </c>
    </row>
    <row r="125" spans="1:45" ht="27" customHeight="1" x14ac:dyDescent="0.2">
      <c r="A125" s="68"/>
      <c r="B125" s="69"/>
      <c r="C125" s="69"/>
      <c r="D125" s="69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  <c r="AA125" s="67"/>
      <c r="AB125" s="67"/>
      <c r="AC125" s="67"/>
      <c r="AD125" s="67"/>
      <c r="AE125" s="67"/>
      <c r="AF125" s="67"/>
      <c r="AG125" s="67"/>
      <c r="AH125" s="67"/>
      <c r="AI125" s="67"/>
      <c r="AJ125" s="67"/>
      <c r="AK125" s="67"/>
      <c r="AL125" s="67"/>
      <c r="AM125" s="68"/>
      <c r="AN125" s="68"/>
      <c r="AO125" s="68"/>
      <c r="AP125" s="68"/>
      <c r="AQ125" s="68"/>
      <c r="AR125" s="68"/>
      <c r="AS125" s="68"/>
    </row>
    <row r="126" spans="1:45" s="44" customFormat="1" ht="90.75" customHeight="1" x14ac:dyDescent="0.2">
      <c r="A126" s="185" t="s">
        <v>26</v>
      </c>
      <c r="B126" s="185"/>
      <c r="C126" s="185"/>
      <c r="D126" s="185"/>
      <c r="E126" s="144" t="s">
        <v>40</v>
      </c>
      <c r="F126" s="144"/>
      <c r="G126" s="144"/>
      <c r="H126" s="144"/>
      <c r="I126" s="144"/>
      <c r="J126" s="144"/>
      <c r="K126" s="144"/>
      <c r="L126" s="144"/>
      <c r="M126" s="144"/>
      <c r="N126" s="144"/>
      <c r="O126" s="144"/>
      <c r="P126" s="144"/>
      <c r="Q126" s="144"/>
      <c r="R126" s="144"/>
      <c r="S126" s="144"/>
      <c r="T126" s="144"/>
      <c r="U126" s="144"/>
      <c r="V126" s="144"/>
      <c r="W126" s="144"/>
      <c r="X126" s="144"/>
      <c r="Y126" s="144"/>
      <c r="Z126" s="144"/>
      <c r="AA126" s="144"/>
      <c r="AB126" s="144"/>
      <c r="AC126" s="144"/>
      <c r="AD126" s="144"/>
      <c r="AE126" s="144"/>
      <c r="AF126" s="144"/>
      <c r="AG126" s="144"/>
      <c r="AH126" s="144"/>
      <c r="AI126" s="144"/>
      <c r="AJ126" s="144"/>
      <c r="AK126" s="144"/>
      <c r="AL126" s="144"/>
      <c r="AM126" s="144"/>
      <c r="AN126" s="144"/>
      <c r="AO126" s="144"/>
      <c r="AP126" s="144"/>
      <c r="AQ126" s="146" t="s">
        <v>20</v>
      </c>
      <c r="AR126" s="146" t="s">
        <v>22</v>
      </c>
      <c r="AS126" s="159" t="s">
        <v>21</v>
      </c>
    </row>
    <row r="127" spans="1:45" s="44" customFormat="1" ht="21" customHeight="1" x14ac:dyDescent="0.2">
      <c r="A127" s="143" t="s">
        <v>0</v>
      </c>
      <c r="B127" s="143"/>
      <c r="C127" s="143"/>
      <c r="D127" s="23" t="s">
        <v>18</v>
      </c>
      <c r="E127" s="143" t="s">
        <v>1</v>
      </c>
      <c r="F127" s="143"/>
      <c r="G127" s="143"/>
      <c r="H127" s="143"/>
      <c r="I127" s="143" t="s">
        <v>2</v>
      </c>
      <c r="J127" s="143"/>
      <c r="K127" s="143"/>
      <c r="L127" s="143"/>
      <c r="M127" s="143" t="s">
        <v>3</v>
      </c>
      <c r="N127" s="143"/>
      <c r="O127" s="143"/>
      <c r="P127" s="143"/>
      <c r="Q127" s="143" t="s">
        <v>4</v>
      </c>
      <c r="R127" s="143"/>
      <c r="S127" s="143"/>
      <c r="T127" s="143"/>
      <c r="U127" s="143" t="s">
        <v>5</v>
      </c>
      <c r="V127" s="143"/>
      <c r="W127" s="143"/>
      <c r="X127" s="143" t="s">
        <v>6</v>
      </c>
      <c r="Y127" s="143"/>
      <c r="Z127" s="143"/>
      <c r="AA127" s="143"/>
      <c r="AB127" s="143" t="s">
        <v>7</v>
      </c>
      <c r="AC127" s="143"/>
      <c r="AD127" s="143"/>
      <c r="AE127" s="143" t="s">
        <v>8</v>
      </c>
      <c r="AF127" s="143"/>
      <c r="AG127" s="143"/>
      <c r="AH127" s="143"/>
      <c r="AI127" s="143"/>
      <c r="AJ127" s="143" t="s">
        <v>9</v>
      </c>
      <c r="AK127" s="143"/>
      <c r="AL127" s="143"/>
      <c r="AM127" s="143" t="s">
        <v>10</v>
      </c>
      <c r="AN127" s="143"/>
      <c r="AO127" s="143"/>
      <c r="AP127" s="143"/>
      <c r="AQ127" s="146"/>
      <c r="AR127" s="146"/>
      <c r="AS127" s="159"/>
    </row>
    <row r="128" spans="1:45" s="44" customFormat="1" ht="15" customHeight="1" x14ac:dyDescent="0.2">
      <c r="A128" s="143"/>
      <c r="B128" s="143"/>
      <c r="C128" s="143"/>
      <c r="D128" s="23" t="s">
        <v>19</v>
      </c>
      <c r="E128" s="5">
        <v>1</v>
      </c>
      <c r="F128" s="5">
        <v>2</v>
      </c>
      <c r="G128" s="5">
        <v>3</v>
      </c>
      <c r="H128" s="5">
        <v>4</v>
      </c>
      <c r="I128" s="5">
        <v>5</v>
      </c>
      <c r="J128" s="5">
        <v>6</v>
      </c>
      <c r="K128" s="5">
        <v>7</v>
      </c>
      <c r="L128" s="5">
        <v>8</v>
      </c>
      <c r="M128" s="5">
        <v>9</v>
      </c>
      <c r="N128" s="5">
        <v>10</v>
      </c>
      <c r="O128" s="5">
        <v>11</v>
      </c>
      <c r="P128" s="5">
        <v>12</v>
      </c>
      <c r="Q128" s="5">
        <v>13</v>
      </c>
      <c r="R128" s="5">
        <v>14</v>
      </c>
      <c r="S128" s="5">
        <v>15</v>
      </c>
      <c r="T128" s="5">
        <v>16</v>
      </c>
      <c r="U128" s="5">
        <v>17</v>
      </c>
      <c r="V128" s="5">
        <v>18</v>
      </c>
      <c r="W128" s="5">
        <v>19</v>
      </c>
      <c r="X128" s="5">
        <v>20</v>
      </c>
      <c r="Y128" s="5">
        <v>21</v>
      </c>
      <c r="Z128" s="5">
        <v>22</v>
      </c>
      <c r="AA128" s="5">
        <v>23</v>
      </c>
      <c r="AB128" s="5">
        <v>24</v>
      </c>
      <c r="AC128" s="5">
        <v>25</v>
      </c>
      <c r="AD128" s="5">
        <v>26</v>
      </c>
      <c r="AE128" s="5">
        <v>27</v>
      </c>
      <c r="AF128" s="5">
        <v>28</v>
      </c>
      <c r="AG128" s="5">
        <v>29</v>
      </c>
      <c r="AH128" s="5">
        <v>30</v>
      </c>
      <c r="AI128" s="5">
        <v>31</v>
      </c>
      <c r="AJ128" s="5">
        <v>32</v>
      </c>
      <c r="AK128" s="5">
        <v>33</v>
      </c>
      <c r="AL128" s="5">
        <v>34</v>
      </c>
      <c r="AM128" s="5">
        <v>35</v>
      </c>
      <c r="AN128" s="5">
        <v>36</v>
      </c>
      <c r="AO128" s="5">
        <v>37</v>
      </c>
      <c r="AP128" s="5">
        <v>38</v>
      </c>
      <c r="AQ128" s="146"/>
      <c r="AR128" s="146"/>
      <c r="AS128" s="159"/>
    </row>
    <row r="129" spans="1:45" s="44" customFormat="1" ht="14.25" customHeight="1" x14ac:dyDescent="0.2">
      <c r="A129" s="182" t="s">
        <v>25</v>
      </c>
      <c r="B129" s="140" t="s">
        <v>13</v>
      </c>
      <c r="C129" s="24" t="s">
        <v>88</v>
      </c>
      <c r="D129" s="25"/>
      <c r="E129" s="4"/>
      <c r="F129" s="114">
        <v>45916</v>
      </c>
      <c r="G129" s="27"/>
      <c r="H129" s="27"/>
      <c r="I129" s="4"/>
      <c r="J129" s="4"/>
      <c r="K129" s="4"/>
      <c r="L129" s="4"/>
      <c r="M129" s="4"/>
      <c r="N129" s="110" t="s">
        <v>137</v>
      </c>
      <c r="O129" s="4"/>
      <c r="P129" s="4"/>
      <c r="Q129" s="4"/>
      <c r="R129" s="4"/>
      <c r="S129" s="4"/>
      <c r="T129" s="114">
        <v>46014</v>
      </c>
      <c r="U129" s="4"/>
      <c r="V129" s="4"/>
      <c r="W129" s="4"/>
      <c r="X129" s="4"/>
      <c r="Y129" s="4"/>
      <c r="Z129" s="4"/>
      <c r="AA129" s="114">
        <v>46079</v>
      </c>
      <c r="AB129" s="4"/>
      <c r="AC129" s="4"/>
      <c r="AD129" s="4"/>
      <c r="AE129" s="4"/>
      <c r="AF129" s="4"/>
      <c r="AG129" s="4"/>
      <c r="AH129" s="127">
        <v>46135</v>
      </c>
      <c r="AI129" s="4"/>
      <c r="AJ129" s="4"/>
      <c r="AK129" s="4"/>
      <c r="AL129" s="4"/>
      <c r="AM129" s="7"/>
      <c r="AN129" s="7"/>
      <c r="AO129" s="7"/>
      <c r="AP129" s="7"/>
      <c r="AQ129" s="7">
        <f t="shared" ref="AQ129:AQ150" si="30">SUM(E129:AP129)</f>
        <v>184144</v>
      </c>
      <c r="AR129" s="3">
        <f>34*5</f>
        <v>170</v>
      </c>
      <c r="AS129" s="8">
        <f t="shared" ref="AS129:AS150" si="31">AQ129/AR129</f>
        <v>1083.2</v>
      </c>
    </row>
    <row r="130" spans="1:45" s="44" customFormat="1" ht="17.25" customHeight="1" x14ac:dyDescent="0.2">
      <c r="A130" s="182"/>
      <c r="B130" s="141"/>
      <c r="C130" s="24" t="s">
        <v>89</v>
      </c>
      <c r="D130" s="25"/>
      <c r="E130" s="4"/>
      <c r="F130" s="114">
        <v>45916</v>
      </c>
      <c r="G130" s="27"/>
      <c r="H130" s="27"/>
      <c r="I130" s="4"/>
      <c r="J130" s="4"/>
      <c r="K130" s="4"/>
      <c r="L130" s="4"/>
      <c r="M130" s="4"/>
      <c r="N130" s="110" t="s">
        <v>137</v>
      </c>
      <c r="O130" s="4"/>
      <c r="P130" s="4"/>
      <c r="Q130" s="4"/>
      <c r="R130" s="4"/>
      <c r="S130" s="4"/>
      <c r="T130" s="114">
        <v>46014</v>
      </c>
      <c r="U130" s="4"/>
      <c r="V130" s="4"/>
      <c r="W130" s="4"/>
      <c r="X130" s="4"/>
      <c r="Y130" s="4"/>
      <c r="Z130" s="4"/>
      <c r="AA130" s="114">
        <v>46079</v>
      </c>
      <c r="AB130" s="4"/>
      <c r="AC130" s="4"/>
      <c r="AD130" s="4"/>
      <c r="AE130" s="4"/>
      <c r="AF130" s="4"/>
      <c r="AG130" s="4"/>
      <c r="AH130" s="127">
        <v>46135</v>
      </c>
      <c r="AI130" s="4"/>
      <c r="AJ130" s="4"/>
      <c r="AK130" s="4"/>
      <c r="AL130" s="4"/>
      <c r="AM130" s="7"/>
      <c r="AN130" s="7"/>
      <c r="AO130" s="7"/>
      <c r="AP130" s="7"/>
      <c r="AQ130" s="7">
        <f t="shared" si="30"/>
        <v>184144</v>
      </c>
      <c r="AR130" s="3">
        <f t="shared" ref="AR130" si="32">34*5</f>
        <v>170</v>
      </c>
      <c r="AS130" s="8">
        <f t="shared" si="31"/>
        <v>1083.2</v>
      </c>
    </row>
    <row r="131" spans="1:45" s="44" customFormat="1" ht="18" customHeight="1" x14ac:dyDescent="0.2">
      <c r="A131" s="182"/>
      <c r="B131" s="140" t="s">
        <v>27</v>
      </c>
      <c r="C131" s="24" t="s">
        <v>88</v>
      </c>
      <c r="D131" s="25"/>
      <c r="E131" s="4"/>
      <c r="F131" s="27"/>
      <c r="G131" s="27"/>
      <c r="H131" s="27"/>
      <c r="I131" s="27"/>
      <c r="J131" s="27"/>
      <c r="K131" s="114">
        <v>45952</v>
      </c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114">
        <v>46091</v>
      </c>
      <c r="AD131" s="27"/>
      <c r="AE131" s="27"/>
      <c r="AF131" s="27"/>
      <c r="AG131" s="27"/>
      <c r="AH131" s="27"/>
      <c r="AI131" s="27"/>
      <c r="AJ131" s="27"/>
      <c r="AK131" s="27"/>
      <c r="AL131" s="27"/>
      <c r="AM131" s="7"/>
      <c r="AN131" s="7"/>
      <c r="AO131" s="7"/>
      <c r="AP131" s="7"/>
      <c r="AQ131" s="7">
        <f t="shared" si="30"/>
        <v>92043</v>
      </c>
      <c r="AR131" s="3">
        <f>34*3</f>
        <v>102</v>
      </c>
      <c r="AS131" s="8">
        <f t="shared" si="31"/>
        <v>902.38235294117646</v>
      </c>
    </row>
    <row r="132" spans="1:45" s="44" customFormat="1" ht="18" customHeight="1" x14ac:dyDescent="0.2">
      <c r="A132" s="182"/>
      <c r="B132" s="141"/>
      <c r="C132" s="24" t="s">
        <v>89</v>
      </c>
      <c r="D132" s="25"/>
      <c r="E132" s="4"/>
      <c r="F132" s="4"/>
      <c r="G132" s="4"/>
      <c r="H132" s="27"/>
      <c r="I132" s="27"/>
      <c r="J132" s="27"/>
      <c r="K132" s="114">
        <v>45952</v>
      </c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114">
        <v>46091</v>
      </c>
      <c r="AD132" s="27"/>
      <c r="AE132" s="27"/>
      <c r="AF132" s="27"/>
      <c r="AG132" s="27"/>
      <c r="AH132" s="27"/>
      <c r="AI132" s="27"/>
      <c r="AJ132" s="27"/>
      <c r="AK132" s="27"/>
      <c r="AL132" s="27"/>
      <c r="AM132" s="7"/>
      <c r="AN132" s="7"/>
      <c r="AO132" s="7"/>
      <c r="AP132" s="7"/>
      <c r="AQ132" s="7">
        <f t="shared" si="30"/>
        <v>92043</v>
      </c>
      <c r="AR132" s="3">
        <f t="shared" ref="AR132:AR134" si="33">34*3</f>
        <v>102</v>
      </c>
      <c r="AS132" s="8">
        <f t="shared" si="31"/>
        <v>902.38235294117646</v>
      </c>
    </row>
    <row r="133" spans="1:45" s="44" customFormat="1" ht="21" customHeight="1" x14ac:dyDescent="0.2">
      <c r="A133" s="182"/>
      <c r="B133" s="140" t="s">
        <v>12</v>
      </c>
      <c r="C133" s="24" t="s">
        <v>88</v>
      </c>
      <c r="D133" s="20"/>
      <c r="E133" s="4"/>
      <c r="F133" s="4"/>
      <c r="G133" s="4"/>
      <c r="H133" s="114">
        <v>45926</v>
      </c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134">
        <v>46006</v>
      </c>
      <c r="T133" s="27"/>
      <c r="U133" s="27"/>
      <c r="V133" s="27"/>
      <c r="W133" s="27"/>
      <c r="X133" s="129"/>
      <c r="Y133" s="114">
        <v>46063</v>
      </c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115"/>
      <c r="AL133" s="130">
        <v>46161</v>
      </c>
      <c r="AM133" s="7"/>
      <c r="AN133" s="7"/>
      <c r="AO133" s="7"/>
      <c r="AP133" s="7"/>
      <c r="AQ133" s="7">
        <f t="shared" si="30"/>
        <v>184156</v>
      </c>
      <c r="AR133" s="3">
        <f t="shared" si="33"/>
        <v>102</v>
      </c>
      <c r="AS133" s="8">
        <f t="shared" si="31"/>
        <v>1805.4509803921569</v>
      </c>
    </row>
    <row r="134" spans="1:45" s="44" customFormat="1" ht="18.75" customHeight="1" x14ac:dyDescent="0.2">
      <c r="A134" s="182"/>
      <c r="B134" s="141"/>
      <c r="C134" s="24" t="s">
        <v>89</v>
      </c>
      <c r="D134" s="20"/>
      <c r="E134" s="4"/>
      <c r="F134" s="4"/>
      <c r="G134" s="4"/>
      <c r="H134" s="114">
        <v>45926</v>
      </c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134">
        <v>46006</v>
      </c>
      <c r="T134" s="27"/>
      <c r="U134" s="27"/>
      <c r="V134" s="27"/>
      <c r="W134" s="27"/>
      <c r="X134" s="129"/>
      <c r="Y134" s="114">
        <v>46063</v>
      </c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130">
        <v>46161</v>
      </c>
      <c r="AM134" s="7"/>
      <c r="AN134" s="7"/>
      <c r="AO134" s="7"/>
      <c r="AP134" s="7"/>
      <c r="AQ134" s="7">
        <f t="shared" si="30"/>
        <v>184156</v>
      </c>
      <c r="AR134" s="3">
        <f t="shared" si="33"/>
        <v>102</v>
      </c>
      <c r="AS134" s="8">
        <f t="shared" si="31"/>
        <v>1805.4509803921569</v>
      </c>
    </row>
    <row r="135" spans="1:45" s="44" customFormat="1" ht="21" customHeight="1" x14ac:dyDescent="0.2">
      <c r="A135" s="182"/>
      <c r="B135" s="140" t="s">
        <v>11</v>
      </c>
      <c r="C135" s="24" t="s">
        <v>88</v>
      </c>
      <c r="D135" s="25"/>
      <c r="E135" s="4"/>
      <c r="F135" s="4"/>
      <c r="G135" s="4"/>
      <c r="H135" s="114">
        <v>45924</v>
      </c>
      <c r="I135" s="27"/>
      <c r="J135" s="27"/>
      <c r="K135" s="27"/>
      <c r="L135" s="27"/>
      <c r="M135" s="27"/>
      <c r="N135" s="114">
        <v>45973</v>
      </c>
      <c r="O135" s="27"/>
      <c r="P135" s="27"/>
      <c r="Q135" s="27"/>
      <c r="R135" s="27"/>
      <c r="S135" s="134">
        <v>46009</v>
      </c>
      <c r="T135" s="27"/>
      <c r="U135" s="27"/>
      <c r="V135" s="27"/>
      <c r="W135" s="27"/>
      <c r="X135" s="27"/>
      <c r="Y135" s="27"/>
      <c r="Z135" s="27"/>
      <c r="AA135" s="27"/>
      <c r="AB135" s="96"/>
      <c r="AC135" s="120" t="s">
        <v>182</v>
      </c>
      <c r="AD135" s="96"/>
      <c r="AE135" s="27"/>
      <c r="AF135" s="27"/>
      <c r="AG135" s="27"/>
      <c r="AH135" s="27"/>
      <c r="AI135" s="128"/>
      <c r="AJ135" s="131">
        <v>46148</v>
      </c>
      <c r="AK135" s="27"/>
      <c r="AL135" s="27"/>
      <c r="AM135" s="7"/>
      <c r="AN135" s="7"/>
      <c r="AO135" s="7"/>
      <c r="AP135" s="7"/>
      <c r="AQ135" s="7">
        <f t="shared" si="30"/>
        <v>184054</v>
      </c>
      <c r="AR135" s="3">
        <f t="shared" ref="AR135:AR136" si="34">34*5</f>
        <v>170</v>
      </c>
      <c r="AS135" s="8">
        <f t="shared" si="31"/>
        <v>1082.6705882352942</v>
      </c>
    </row>
    <row r="136" spans="1:45" s="44" customFormat="1" ht="21" customHeight="1" x14ac:dyDescent="0.2">
      <c r="A136" s="182"/>
      <c r="B136" s="141"/>
      <c r="C136" s="24" t="s">
        <v>89</v>
      </c>
      <c r="D136" s="25"/>
      <c r="E136" s="4"/>
      <c r="F136" s="4"/>
      <c r="G136" s="4"/>
      <c r="H136" s="114">
        <v>45924</v>
      </c>
      <c r="I136" s="27"/>
      <c r="J136" s="27"/>
      <c r="K136" s="27"/>
      <c r="L136" s="27"/>
      <c r="M136" s="27"/>
      <c r="N136" s="114">
        <v>45973</v>
      </c>
      <c r="O136" s="27"/>
      <c r="P136" s="27"/>
      <c r="Q136" s="27"/>
      <c r="R136" s="27"/>
      <c r="S136" s="134">
        <v>46009</v>
      </c>
      <c r="T136" s="27"/>
      <c r="U136" s="27"/>
      <c r="V136" s="27"/>
      <c r="W136" s="27"/>
      <c r="X136" s="27"/>
      <c r="Y136" s="27"/>
      <c r="Z136" s="27"/>
      <c r="AA136" s="27"/>
      <c r="AB136" s="96"/>
      <c r="AC136" s="110" t="s">
        <v>182</v>
      </c>
      <c r="AD136" s="96"/>
      <c r="AE136" s="27"/>
      <c r="AF136" s="27"/>
      <c r="AG136" s="27"/>
      <c r="AH136" s="27"/>
      <c r="AI136" s="43"/>
      <c r="AJ136" s="131">
        <v>46148</v>
      </c>
      <c r="AK136" s="27"/>
      <c r="AL136" s="27"/>
      <c r="AM136" s="7"/>
      <c r="AN136" s="7"/>
      <c r="AO136" s="7"/>
      <c r="AP136" s="7"/>
      <c r="AQ136" s="7">
        <f t="shared" si="30"/>
        <v>184054</v>
      </c>
      <c r="AR136" s="3">
        <f t="shared" si="34"/>
        <v>170</v>
      </c>
      <c r="AS136" s="8">
        <f t="shared" si="31"/>
        <v>1082.6705882352942</v>
      </c>
    </row>
    <row r="137" spans="1:45" s="44" customFormat="1" ht="21" customHeight="1" x14ac:dyDescent="0.2">
      <c r="A137" s="182"/>
      <c r="B137" s="140" t="s">
        <v>28</v>
      </c>
      <c r="C137" s="24" t="s">
        <v>88</v>
      </c>
      <c r="D137" s="25"/>
      <c r="E137" s="4"/>
      <c r="F137" s="114">
        <v>45918</v>
      </c>
      <c r="G137" s="4"/>
      <c r="H137" s="27"/>
      <c r="I137" s="27"/>
      <c r="J137" s="27"/>
      <c r="K137" s="27"/>
      <c r="L137" s="114">
        <v>45953</v>
      </c>
      <c r="M137" s="27"/>
      <c r="N137" s="27"/>
      <c r="O137" s="27"/>
      <c r="P137" s="27"/>
      <c r="Q137" s="27"/>
      <c r="R137" s="27"/>
      <c r="S137" s="134">
        <v>46007</v>
      </c>
      <c r="T137" s="27"/>
      <c r="U137" s="27"/>
      <c r="V137" s="27"/>
      <c r="W137" s="27"/>
      <c r="X137" s="27"/>
      <c r="Y137" s="27"/>
      <c r="Z137" s="114">
        <v>46070</v>
      </c>
      <c r="AA137" s="27"/>
      <c r="AB137" s="27"/>
      <c r="AC137" s="27"/>
      <c r="AD137" s="27"/>
      <c r="AE137" s="27"/>
      <c r="AF137" s="27"/>
      <c r="AG137" s="27"/>
      <c r="AH137" s="115"/>
      <c r="AI137" s="43"/>
      <c r="AJ137" s="43"/>
      <c r="AK137" s="27"/>
      <c r="AL137" s="27"/>
      <c r="AM137" s="7"/>
      <c r="AN137" s="7"/>
      <c r="AO137" s="7"/>
      <c r="AP137" s="7"/>
      <c r="AQ137" s="7">
        <f t="shared" si="30"/>
        <v>183948</v>
      </c>
      <c r="AR137" s="3">
        <f t="shared" ref="AR137:AR138" si="35">34*3</f>
        <v>102</v>
      </c>
      <c r="AS137" s="8">
        <f t="shared" si="31"/>
        <v>1803.4117647058824</v>
      </c>
    </row>
    <row r="138" spans="1:45" s="44" customFormat="1" ht="18.75" customHeight="1" x14ac:dyDescent="0.2">
      <c r="A138" s="182"/>
      <c r="B138" s="141"/>
      <c r="C138" s="24" t="s">
        <v>89</v>
      </c>
      <c r="D138" s="22"/>
      <c r="E138" s="4"/>
      <c r="F138" s="114">
        <v>45918</v>
      </c>
      <c r="G138" s="4"/>
      <c r="H138" s="27"/>
      <c r="I138" s="27"/>
      <c r="J138" s="27"/>
      <c r="K138" s="27"/>
      <c r="L138" s="114">
        <v>45953</v>
      </c>
      <c r="M138" s="27"/>
      <c r="N138" s="27"/>
      <c r="O138" s="27"/>
      <c r="P138" s="27"/>
      <c r="Q138" s="27"/>
      <c r="R138" s="27"/>
      <c r="S138" s="134">
        <v>46007</v>
      </c>
      <c r="T138" s="27"/>
      <c r="U138" s="27"/>
      <c r="V138" s="27"/>
      <c r="W138" s="27"/>
      <c r="X138" s="27"/>
      <c r="Y138" s="27"/>
      <c r="Z138" s="114">
        <v>46070</v>
      </c>
      <c r="AA138" s="27"/>
      <c r="AB138" s="27"/>
      <c r="AC138" s="27"/>
      <c r="AD138" s="27"/>
      <c r="AE138" s="27"/>
      <c r="AF138" s="27"/>
      <c r="AG138" s="27"/>
      <c r="AH138" s="115"/>
      <c r="AI138" s="43"/>
      <c r="AJ138" s="43"/>
      <c r="AK138" s="27"/>
      <c r="AL138" s="27"/>
      <c r="AM138" s="7"/>
      <c r="AN138" s="7"/>
      <c r="AO138" s="7"/>
      <c r="AP138" s="7"/>
      <c r="AQ138" s="7">
        <f t="shared" si="30"/>
        <v>183948</v>
      </c>
      <c r="AR138" s="3">
        <f t="shared" si="35"/>
        <v>102</v>
      </c>
      <c r="AS138" s="8">
        <f t="shared" si="31"/>
        <v>1803.4117647058824</v>
      </c>
    </row>
    <row r="139" spans="1:45" s="44" customFormat="1" ht="18" customHeight="1" x14ac:dyDescent="0.2">
      <c r="A139" s="182"/>
      <c r="B139" s="140" t="s">
        <v>30</v>
      </c>
      <c r="C139" s="24" t="s">
        <v>88</v>
      </c>
      <c r="D139" s="25"/>
      <c r="E139" s="4"/>
      <c r="F139" s="4"/>
      <c r="G139" s="4"/>
      <c r="H139" s="27"/>
      <c r="I139" s="27"/>
      <c r="J139" s="27"/>
      <c r="K139" s="27"/>
      <c r="L139" s="27"/>
      <c r="M139" s="27"/>
      <c r="N139" s="27"/>
      <c r="O139" s="27"/>
      <c r="P139" s="114">
        <v>45988</v>
      </c>
      <c r="Q139" s="27"/>
      <c r="R139" s="27"/>
      <c r="S139" s="96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114">
        <v>46105</v>
      </c>
      <c r="AE139" s="27"/>
      <c r="AF139" s="27"/>
      <c r="AG139" s="42"/>
      <c r="AH139" s="27"/>
      <c r="AI139" s="27"/>
      <c r="AJ139" s="43"/>
      <c r="AK139" s="27"/>
      <c r="AL139" s="27"/>
      <c r="AM139" s="7"/>
      <c r="AN139" s="7"/>
      <c r="AO139" s="7"/>
      <c r="AP139" s="7"/>
      <c r="AQ139" s="7">
        <f t="shared" si="30"/>
        <v>92093</v>
      </c>
      <c r="AR139" s="3">
        <f>34*1</f>
        <v>34</v>
      </c>
      <c r="AS139" s="8">
        <f t="shared" si="31"/>
        <v>2708.6176470588234</v>
      </c>
    </row>
    <row r="140" spans="1:45" s="44" customFormat="1" ht="15.75" customHeight="1" x14ac:dyDescent="0.2">
      <c r="A140" s="182"/>
      <c r="B140" s="141"/>
      <c r="C140" s="24" t="s">
        <v>89</v>
      </c>
      <c r="D140" s="25"/>
      <c r="E140" s="4"/>
      <c r="F140" s="4"/>
      <c r="G140" s="4"/>
      <c r="H140" s="27"/>
      <c r="I140" s="27"/>
      <c r="J140" s="27"/>
      <c r="K140" s="27"/>
      <c r="L140" s="27"/>
      <c r="M140" s="27"/>
      <c r="N140" s="27"/>
      <c r="O140" s="27"/>
      <c r="P140" s="114">
        <v>45988</v>
      </c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114">
        <v>46105</v>
      </c>
      <c r="AE140" s="27"/>
      <c r="AF140" s="27"/>
      <c r="AG140" s="27"/>
      <c r="AH140" s="27"/>
      <c r="AI140" s="27"/>
      <c r="AJ140" s="42"/>
      <c r="AK140" s="27"/>
      <c r="AL140" s="27"/>
      <c r="AM140" s="7"/>
      <c r="AN140" s="7"/>
      <c r="AO140" s="7"/>
      <c r="AP140" s="7"/>
      <c r="AQ140" s="7">
        <f t="shared" si="30"/>
        <v>92093</v>
      </c>
      <c r="AR140" s="3">
        <f t="shared" ref="AR140:AR146" si="36">34*1</f>
        <v>34</v>
      </c>
      <c r="AS140" s="8">
        <f t="shared" si="31"/>
        <v>2708.6176470588234</v>
      </c>
    </row>
    <row r="141" spans="1:45" s="44" customFormat="1" ht="18" customHeight="1" x14ac:dyDescent="0.2">
      <c r="A141" s="182"/>
      <c r="B141" s="140" t="s">
        <v>29</v>
      </c>
      <c r="C141" s="24" t="s">
        <v>88</v>
      </c>
      <c r="D141" s="22"/>
      <c r="E141" s="4"/>
      <c r="F141" s="4"/>
      <c r="G141" s="4"/>
      <c r="H141" s="4"/>
      <c r="I141" s="4"/>
      <c r="J141" s="4"/>
      <c r="K141" s="4"/>
      <c r="L141" s="4"/>
      <c r="M141" s="110" t="s">
        <v>164</v>
      </c>
      <c r="N141" s="4"/>
      <c r="O141" s="4"/>
      <c r="P141" s="4"/>
      <c r="Q141" s="4"/>
      <c r="R141" s="4"/>
      <c r="S141" s="4"/>
      <c r="T141" s="4"/>
      <c r="U141" s="4"/>
      <c r="V141" s="4"/>
      <c r="W141" s="114">
        <v>46052</v>
      </c>
      <c r="X141" s="4"/>
      <c r="Y141" s="4"/>
      <c r="Z141" s="4"/>
      <c r="AA141" s="4"/>
      <c r="AB141" s="4"/>
      <c r="AC141" s="4"/>
      <c r="AD141" s="4"/>
      <c r="AE141" s="4"/>
      <c r="AF141" s="3"/>
      <c r="AG141" s="3"/>
      <c r="AH141" s="4"/>
      <c r="AI141" s="27"/>
      <c r="AJ141" s="7"/>
      <c r="AK141" s="3"/>
      <c r="AL141" s="4"/>
      <c r="AM141" s="7"/>
      <c r="AN141" s="7"/>
      <c r="AO141" s="7"/>
      <c r="AP141" s="7"/>
      <c r="AQ141" s="7">
        <f t="shared" si="30"/>
        <v>46052</v>
      </c>
      <c r="AR141" s="3">
        <f t="shared" si="36"/>
        <v>34</v>
      </c>
      <c r="AS141" s="8">
        <f t="shared" si="31"/>
        <v>1354.4705882352941</v>
      </c>
    </row>
    <row r="142" spans="1:45" s="44" customFormat="1" ht="15.75" customHeight="1" x14ac:dyDescent="0.2">
      <c r="A142" s="182"/>
      <c r="B142" s="141"/>
      <c r="C142" s="24" t="s">
        <v>89</v>
      </c>
      <c r="D142" s="22"/>
      <c r="E142" s="4"/>
      <c r="F142" s="4"/>
      <c r="G142" s="4"/>
      <c r="H142" s="4"/>
      <c r="I142" s="4"/>
      <c r="J142" s="4"/>
      <c r="K142" s="4"/>
      <c r="L142" s="4"/>
      <c r="M142" s="110" t="s">
        <v>164</v>
      </c>
      <c r="N142" s="4"/>
      <c r="O142" s="4"/>
      <c r="P142" s="4"/>
      <c r="Q142" s="4"/>
      <c r="R142" s="4"/>
      <c r="S142" s="4"/>
      <c r="T142" s="4"/>
      <c r="U142" s="4"/>
      <c r="V142" s="4"/>
      <c r="W142" s="114">
        <v>46052</v>
      </c>
      <c r="X142" s="4"/>
      <c r="Y142" s="4"/>
      <c r="Z142" s="4"/>
      <c r="AA142" s="4"/>
      <c r="AB142" s="4"/>
      <c r="AC142" s="4"/>
      <c r="AD142" s="4"/>
      <c r="AE142" s="4"/>
      <c r="AF142" s="3"/>
      <c r="AG142" s="3"/>
      <c r="AH142" s="4"/>
      <c r="AI142" s="27"/>
      <c r="AJ142" s="7"/>
      <c r="AK142" s="3"/>
      <c r="AL142" s="4"/>
      <c r="AM142" s="7"/>
      <c r="AN142" s="7"/>
      <c r="AO142" s="7"/>
      <c r="AP142" s="7"/>
      <c r="AQ142" s="7">
        <f t="shared" si="30"/>
        <v>46052</v>
      </c>
      <c r="AR142" s="3">
        <f t="shared" si="36"/>
        <v>34</v>
      </c>
      <c r="AS142" s="8">
        <f t="shared" si="31"/>
        <v>1354.4705882352941</v>
      </c>
    </row>
    <row r="143" spans="1:45" s="44" customFormat="1" ht="18" customHeight="1" x14ac:dyDescent="0.2">
      <c r="A143" s="182"/>
      <c r="B143" s="143" t="s">
        <v>53</v>
      </c>
      <c r="C143" s="24" t="s">
        <v>88</v>
      </c>
      <c r="D143" s="22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114">
        <v>46001</v>
      </c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3"/>
      <c r="AG143" s="117">
        <v>46120</v>
      </c>
      <c r="AH143" s="4"/>
      <c r="AI143" s="27"/>
      <c r="AJ143" s="7"/>
      <c r="AK143" s="3"/>
      <c r="AL143" s="4"/>
      <c r="AM143" s="7"/>
      <c r="AN143" s="7"/>
      <c r="AO143" s="7"/>
      <c r="AP143" s="7"/>
      <c r="AQ143" s="7">
        <f t="shared" si="30"/>
        <v>92121</v>
      </c>
      <c r="AR143" s="3">
        <f t="shared" si="36"/>
        <v>34</v>
      </c>
      <c r="AS143" s="8">
        <f t="shared" si="31"/>
        <v>2709.4411764705883</v>
      </c>
    </row>
    <row r="144" spans="1:45" s="44" customFormat="1" ht="14.25" customHeight="1" x14ac:dyDescent="0.2">
      <c r="A144" s="182"/>
      <c r="B144" s="143"/>
      <c r="C144" s="24" t="s">
        <v>89</v>
      </c>
      <c r="D144" s="22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114">
        <v>46001</v>
      </c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3"/>
      <c r="AG144" s="117">
        <v>46120</v>
      </c>
      <c r="AH144" s="4"/>
      <c r="AI144" s="27"/>
      <c r="AJ144" s="7"/>
      <c r="AK144" s="3"/>
      <c r="AL144" s="4"/>
      <c r="AM144" s="7"/>
      <c r="AN144" s="7"/>
      <c r="AO144" s="7"/>
      <c r="AP144" s="7"/>
      <c r="AQ144" s="7">
        <f t="shared" si="30"/>
        <v>92121</v>
      </c>
      <c r="AR144" s="3">
        <f t="shared" si="36"/>
        <v>34</v>
      </c>
      <c r="AS144" s="8">
        <f t="shared" si="31"/>
        <v>2709.4411764705883</v>
      </c>
    </row>
    <row r="145" spans="1:45" s="44" customFormat="1" ht="12.75" customHeight="1" x14ac:dyDescent="0.2">
      <c r="A145" s="182"/>
      <c r="B145" s="140" t="s">
        <v>54</v>
      </c>
      <c r="C145" s="24" t="s">
        <v>88</v>
      </c>
      <c r="D145" s="22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114">
        <v>46000</v>
      </c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114">
        <v>46098</v>
      </c>
      <c r="AE145" s="4"/>
      <c r="AF145" s="3"/>
      <c r="AG145" s="3"/>
      <c r="AH145" s="4"/>
      <c r="AI145" s="27"/>
      <c r="AJ145" s="7"/>
      <c r="AK145" s="3"/>
      <c r="AL145" s="4"/>
      <c r="AM145" s="7"/>
      <c r="AN145" s="7"/>
      <c r="AO145" s="7"/>
      <c r="AP145" s="7"/>
      <c r="AQ145" s="7">
        <f t="shared" si="30"/>
        <v>92098</v>
      </c>
      <c r="AR145" s="3">
        <f t="shared" si="36"/>
        <v>34</v>
      </c>
      <c r="AS145" s="8">
        <f t="shared" si="31"/>
        <v>2708.7647058823532</v>
      </c>
    </row>
    <row r="146" spans="1:45" s="44" customFormat="1" ht="12.75" customHeight="1" x14ac:dyDescent="0.2">
      <c r="A146" s="182"/>
      <c r="B146" s="141"/>
      <c r="C146" s="24" t="s">
        <v>89</v>
      </c>
      <c r="D146" s="22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114">
        <v>46000</v>
      </c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114">
        <v>46098</v>
      </c>
      <c r="AE146" s="4"/>
      <c r="AF146" s="3"/>
      <c r="AG146" s="3"/>
      <c r="AH146" s="4"/>
      <c r="AI146" s="27"/>
      <c r="AJ146" s="7"/>
      <c r="AK146" s="3"/>
      <c r="AL146" s="4"/>
      <c r="AM146" s="7"/>
      <c r="AN146" s="7"/>
      <c r="AO146" s="7"/>
      <c r="AP146" s="7"/>
      <c r="AQ146" s="7">
        <f t="shared" si="30"/>
        <v>92098</v>
      </c>
      <c r="AR146" s="3">
        <f t="shared" si="36"/>
        <v>34</v>
      </c>
      <c r="AS146" s="8">
        <f t="shared" si="31"/>
        <v>2708.7647058823532</v>
      </c>
    </row>
    <row r="147" spans="1:45" s="44" customFormat="1" ht="15" customHeight="1" x14ac:dyDescent="0.2">
      <c r="A147" s="182"/>
      <c r="B147" s="143" t="s">
        <v>87</v>
      </c>
      <c r="C147" s="24" t="s">
        <v>88</v>
      </c>
      <c r="D147" s="25"/>
      <c r="E147" s="4"/>
      <c r="F147" s="4"/>
      <c r="G147" s="4"/>
      <c r="H147" s="4"/>
      <c r="I147" s="4"/>
      <c r="J147" s="114">
        <v>45939</v>
      </c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3"/>
      <c r="AI147" s="3"/>
      <c r="AJ147" s="7"/>
      <c r="AK147" s="27"/>
      <c r="AL147" s="114">
        <v>46164</v>
      </c>
      <c r="AM147" s="7"/>
      <c r="AN147" s="7"/>
      <c r="AO147" s="7"/>
      <c r="AP147" s="7"/>
      <c r="AQ147" s="7">
        <f t="shared" si="30"/>
        <v>92103</v>
      </c>
      <c r="AR147" s="3">
        <f>34*2</f>
        <v>68</v>
      </c>
      <c r="AS147" s="8">
        <f t="shared" si="31"/>
        <v>1354.4558823529412</v>
      </c>
    </row>
    <row r="148" spans="1:45" s="44" customFormat="1" ht="12.75" customHeight="1" x14ac:dyDescent="0.2">
      <c r="A148" s="182"/>
      <c r="B148" s="143"/>
      <c r="C148" s="24" t="s">
        <v>89</v>
      </c>
      <c r="D148" s="25"/>
      <c r="E148" s="4"/>
      <c r="F148" s="4"/>
      <c r="G148" s="4"/>
      <c r="H148" s="4"/>
      <c r="I148" s="4"/>
      <c r="J148" s="114">
        <v>45939</v>
      </c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3"/>
      <c r="AI148" s="3"/>
      <c r="AJ148" s="7"/>
      <c r="AK148" s="27"/>
      <c r="AL148" s="114">
        <v>46164</v>
      </c>
      <c r="AM148" s="7"/>
      <c r="AN148" s="7"/>
      <c r="AO148" s="7"/>
      <c r="AP148" s="7"/>
      <c r="AQ148" s="7">
        <f t="shared" si="30"/>
        <v>92103</v>
      </c>
      <c r="AR148" s="3">
        <f t="shared" ref="AR148:AR150" si="37">34*2</f>
        <v>68</v>
      </c>
      <c r="AS148" s="8">
        <f t="shared" si="31"/>
        <v>1354.4558823529412</v>
      </c>
    </row>
    <row r="149" spans="1:45" s="44" customFormat="1" ht="15" customHeight="1" x14ac:dyDescent="0.2">
      <c r="A149" s="182"/>
      <c r="B149" s="140" t="s">
        <v>74</v>
      </c>
      <c r="C149" s="24" t="s">
        <v>88</v>
      </c>
      <c r="D149" s="25"/>
      <c r="E149" s="4"/>
      <c r="F149" s="4"/>
      <c r="G149" s="4"/>
      <c r="H149" s="114">
        <v>45930</v>
      </c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3"/>
      <c r="AI149" s="3"/>
      <c r="AJ149" s="7"/>
      <c r="AK149" s="27"/>
      <c r="AL149" s="114">
        <v>46160</v>
      </c>
      <c r="AM149" s="7"/>
      <c r="AN149" s="7"/>
      <c r="AO149" s="7"/>
      <c r="AP149" s="7"/>
      <c r="AQ149" s="7">
        <f t="shared" si="30"/>
        <v>92090</v>
      </c>
      <c r="AR149" s="3">
        <f t="shared" si="37"/>
        <v>68</v>
      </c>
      <c r="AS149" s="8">
        <f t="shared" si="31"/>
        <v>1354.2647058823529</v>
      </c>
    </row>
    <row r="150" spans="1:45" s="44" customFormat="1" ht="14.25" customHeight="1" x14ac:dyDescent="0.2">
      <c r="A150" s="182"/>
      <c r="B150" s="141"/>
      <c r="C150" s="24" t="s">
        <v>89</v>
      </c>
      <c r="D150" s="25"/>
      <c r="E150" s="4"/>
      <c r="F150" s="4"/>
      <c r="G150" s="4"/>
      <c r="H150" s="114">
        <v>45930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3"/>
      <c r="AI150" s="3"/>
      <c r="AJ150" s="7"/>
      <c r="AK150" s="27"/>
      <c r="AL150" s="114">
        <v>46160</v>
      </c>
      <c r="AM150" s="7"/>
      <c r="AN150" s="7"/>
      <c r="AO150" s="7"/>
      <c r="AP150" s="7"/>
      <c r="AQ150" s="7">
        <f t="shared" si="30"/>
        <v>92090</v>
      </c>
      <c r="AR150" s="3">
        <f t="shared" si="37"/>
        <v>68</v>
      </c>
      <c r="AS150" s="8">
        <f t="shared" si="31"/>
        <v>1354.2647058823529</v>
      </c>
    </row>
    <row r="151" spans="1:45" s="44" customFormat="1" ht="27" customHeight="1" x14ac:dyDescent="0.2">
      <c r="A151" s="167"/>
      <c r="B151" s="167"/>
      <c r="C151" s="167"/>
      <c r="D151" s="1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  <c r="AA151" s="67"/>
      <c r="AB151" s="67"/>
      <c r="AC151" s="67"/>
      <c r="AD151" s="67"/>
      <c r="AE151" s="67"/>
      <c r="AF151" s="67"/>
      <c r="AG151" s="67"/>
      <c r="AH151" s="67"/>
      <c r="AI151" s="67"/>
      <c r="AJ151" s="67"/>
      <c r="AK151" s="67"/>
      <c r="AL151" s="67"/>
      <c r="AM151" s="68"/>
      <c r="AN151" s="68"/>
      <c r="AO151" s="68"/>
      <c r="AP151" s="68"/>
      <c r="AQ151" s="68"/>
      <c r="AR151" s="68"/>
      <c r="AS151" s="68"/>
    </row>
    <row r="152" spans="1:45" s="2" customFormat="1" ht="116.25" customHeight="1" x14ac:dyDescent="0.2">
      <c r="A152" s="186" t="s">
        <v>31</v>
      </c>
      <c r="B152" s="187"/>
      <c r="C152" s="187"/>
      <c r="D152" s="188"/>
      <c r="E152" s="214" t="s">
        <v>40</v>
      </c>
      <c r="F152" s="215"/>
      <c r="G152" s="215"/>
      <c r="H152" s="215"/>
      <c r="I152" s="215"/>
      <c r="J152" s="215"/>
      <c r="K152" s="215"/>
      <c r="L152" s="215"/>
      <c r="M152" s="215"/>
      <c r="N152" s="215"/>
      <c r="O152" s="215"/>
      <c r="P152" s="215"/>
      <c r="Q152" s="215"/>
      <c r="R152" s="215"/>
      <c r="S152" s="215"/>
      <c r="T152" s="215"/>
      <c r="U152" s="215"/>
      <c r="V152" s="215"/>
      <c r="W152" s="215"/>
      <c r="X152" s="215"/>
      <c r="Y152" s="215"/>
      <c r="Z152" s="215"/>
      <c r="AA152" s="215"/>
      <c r="AB152" s="215"/>
      <c r="AC152" s="215"/>
      <c r="AD152" s="215"/>
      <c r="AE152" s="215"/>
      <c r="AF152" s="215"/>
      <c r="AG152" s="215"/>
      <c r="AH152" s="215"/>
      <c r="AI152" s="215"/>
      <c r="AJ152" s="215"/>
      <c r="AK152" s="215"/>
      <c r="AL152" s="215"/>
      <c r="AM152" s="215"/>
      <c r="AN152" s="215"/>
      <c r="AO152" s="215"/>
      <c r="AP152" s="216"/>
      <c r="AQ152" s="207" t="s">
        <v>20</v>
      </c>
      <c r="AR152" s="171" t="s">
        <v>22</v>
      </c>
      <c r="AS152" s="174" t="s">
        <v>21</v>
      </c>
    </row>
    <row r="153" spans="1:45" s="2" customFormat="1" ht="21.75" customHeight="1" x14ac:dyDescent="0.2">
      <c r="A153" s="160" t="s">
        <v>0</v>
      </c>
      <c r="B153" s="177"/>
      <c r="C153" s="161"/>
      <c r="D153" s="23" t="s">
        <v>18</v>
      </c>
      <c r="E153" s="179" t="s">
        <v>1</v>
      </c>
      <c r="F153" s="180"/>
      <c r="G153" s="180"/>
      <c r="H153" s="181"/>
      <c r="I153" s="179" t="s">
        <v>2</v>
      </c>
      <c r="J153" s="180"/>
      <c r="K153" s="180"/>
      <c r="L153" s="181"/>
      <c r="M153" s="179" t="s">
        <v>3</v>
      </c>
      <c r="N153" s="180"/>
      <c r="O153" s="180"/>
      <c r="P153" s="181"/>
      <c r="Q153" s="179" t="s">
        <v>4</v>
      </c>
      <c r="R153" s="180"/>
      <c r="S153" s="180"/>
      <c r="T153" s="181"/>
      <c r="U153" s="179" t="s">
        <v>5</v>
      </c>
      <c r="V153" s="180"/>
      <c r="W153" s="181"/>
      <c r="X153" s="179" t="s">
        <v>6</v>
      </c>
      <c r="Y153" s="180"/>
      <c r="Z153" s="180"/>
      <c r="AA153" s="181"/>
      <c r="AB153" s="179" t="s">
        <v>7</v>
      </c>
      <c r="AC153" s="180"/>
      <c r="AD153" s="181"/>
      <c r="AE153" s="179" t="s">
        <v>8</v>
      </c>
      <c r="AF153" s="180"/>
      <c r="AG153" s="180"/>
      <c r="AH153" s="180"/>
      <c r="AI153" s="181"/>
      <c r="AJ153" s="179" t="s">
        <v>9</v>
      </c>
      <c r="AK153" s="180"/>
      <c r="AL153" s="181"/>
      <c r="AM153" s="179" t="s">
        <v>10</v>
      </c>
      <c r="AN153" s="180"/>
      <c r="AO153" s="180"/>
      <c r="AP153" s="181"/>
      <c r="AQ153" s="208"/>
      <c r="AR153" s="172"/>
      <c r="AS153" s="175"/>
    </row>
    <row r="154" spans="1:45" s="6" customFormat="1" ht="11.25" customHeight="1" x14ac:dyDescent="0.2">
      <c r="A154" s="162"/>
      <c r="B154" s="178"/>
      <c r="C154" s="163"/>
      <c r="D154" s="23" t="s">
        <v>19</v>
      </c>
      <c r="E154" s="5">
        <v>1</v>
      </c>
      <c r="F154" s="5">
        <v>2</v>
      </c>
      <c r="G154" s="5">
        <v>3</v>
      </c>
      <c r="H154" s="5">
        <v>4</v>
      </c>
      <c r="I154" s="5">
        <v>5</v>
      </c>
      <c r="J154" s="5">
        <v>6</v>
      </c>
      <c r="K154" s="5">
        <v>7</v>
      </c>
      <c r="L154" s="5">
        <v>8</v>
      </c>
      <c r="M154" s="5">
        <v>9</v>
      </c>
      <c r="N154" s="5">
        <v>10</v>
      </c>
      <c r="O154" s="5">
        <v>11</v>
      </c>
      <c r="P154" s="5">
        <v>12</v>
      </c>
      <c r="Q154" s="5">
        <v>13</v>
      </c>
      <c r="R154" s="5">
        <v>14</v>
      </c>
      <c r="S154" s="5">
        <v>15</v>
      </c>
      <c r="T154" s="5">
        <v>16</v>
      </c>
      <c r="U154" s="5">
        <v>17</v>
      </c>
      <c r="V154" s="5">
        <v>18</v>
      </c>
      <c r="W154" s="5">
        <v>19</v>
      </c>
      <c r="X154" s="5">
        <v>20</v>
      </c>
      <c r="Y154" s="5">
        <v>21</v>
      </c>
      <c r="Z154" s="5">
        <v>22</v>
      </c>
      <c r="AA154" s="5">
        <v>23</v>
      </c>
      <c r="AB154" s="5">
        <v>24</v>
      </c>
      <c r="AC154" s="5">
        <v>25</v>
      </c>
      <c r="AD154" s="5">
        <v>26</v>
      </c>
      <c r="AE154" s="5">
        <v>27</v>
      </c>
      <c r="AF154" s="5">
        <v>28</v>
      </c>
      <c r="AG154" s="5">
        <v>29</v>
      </c>
      <c r="AH154" s="5">
        <v>30</v>
      </c>
      <c r="AI154" s="5">
        <v>31</v>
      </c>
      <c r="AJ154" s="5">
        <v>32</v>
      </c>
      <c r="AK154" s="5">
        <v>33</v>
      </c>
      <c r="AL154" s="5">
        <v>34</v>
      </c>
      <c r="AM154" s="5">
        <v>35</v>
      </c>
      <c r="AN154" s="5">
        <v>36</v>
      </c>
      <c r="AO154" s="5">
        <v>37</v>
      </c>
      <c r="AP154" s="5">
        <v>38</v>
      </c>
      <c r="AQ154" s="209"/>
      <c r="AR154" s="173"/>
      <c r="AS154" s="176"/>
    </row>
    <row r="155" spans="1:45" ht="12.75" customHeight="1" x14ac:dyDescent="0.2">
      <c r="A155" s="210" t="s">
        <v>25</v>
      </c>
      <c r="B155" s="140" t="s">
        <v>13</v>
      </c>
      <c r="C155" s="52" t="s">
        <v>102</v>
      </c>
      <c r="D155" s="53"/>
      <c r="E155" s="27"/>
      <c r="F155" s="114">
        <v>45911</v>
      </c>
      <c r="G155" s="27"/>
      <c r="H155" s="27"/>
      <c r="I155" s="27"/>
      <c r="J155" s="27"/>
      <c r="K155" s="27"/>
      <c r="L155" s="114">
        <v>45954</v>
      </c>
      <c r="M155" s="27"/>
      <c r="N155" s="114">
        <v>45972</v>
      </c>
      <c r="O155" s="27"/>
      <c r="P155" s="27"/>
      <c r="Q155" s="114">
        <v>45992</v>
      </c>
      <c r="R155" s="27"/>
      <c r="S155" s="27"/>
      <c r="T155" s="27"/>
      <c r="U155" s="27"/>
      <c r="V155" s="27"/>
      <c r="W155" s="27"/>
      <c r="X155" s="114">
        <v>46056</v>
      </c>
      <c r="Y155" s="27"/>
      <c r="Z155" s="27"/>
      <c r="AA155" s="27"/>
      <c r="AB155" s="114">
        <v>46086</v>
      </c>
      <c r="AC155" s="27"/>
      <c r="AD155" s="27"/>
      <c r="AE155" s="27"/>
      <c r="AF155" s="27"/>
      <c r="AG155" s="27"/>
      <c r="AH155" s="27"/>
      <c r="AI155" s="27"/>
      <c r="AJ155" s="127">
        <v>46149</v>
      </c>
      <c r="AK155" s="27"/>
      <c r="AL155" s="27"/>
      <c r="AM155" s="43"/>
      <c r="AN155" s="43"/>
      <c r="AO155" s="43"/>
      <c r="AP155" s="43"/>
      <c r="AQ155" s="7">
        <f t="shared" ref="AQ155:AQ176" si="38">SUM(E155:AP155)</f>
        <v>322120</v>
      </c>
      <c r="AR155" s="3">
        <f>34*6</f>
        <v>204</v>
      </c>
      <c r="AS155" s="8">
        <f t="shared" ref="AS155:AS176" si="39">AQ155/AR155</f>
        <v>1579.0196078431372</v>
      </c>
    </row>
    <row r="156" spans="1:45" x14ac:dyDescent="0.2">
      <c r="A156" s="210"/>
      <c r="B156" s="141"/>
      <c r="C156" s="52" t="s">
        <v>103</v>
      </c>
      <c r="D156" s="53"/>
      <c r="E156" s="27"/>
      <c r="F156" s="114">
        <v>45911</v>
      </c>
      <c r="G156" s="27"/>
      <c r="H156" s="27"/>
      <c r="I156" s="27"/>
      <c r="J156" s="27"/>
      <c r="K156" s="27"/>
      <c r="L156" s="114">
        <v>45954</v>
      </c>
      <c r="M156" s="27"/>
      <c r="N156" s="114">
        <v>45972</v>
      </c>
      <c r="O156" s="27"/>
      <c r="P156" s="27"/>
      <c r="Q156" s="114">
        <v>45992</v>
      </c>
      <c r="R156" s="27"/>
      <c r="S156" s="27"/>
      <c r="T156" s="27"/>
      <c r="U156" s="27"/>
      <c r="V156" s="27"/>
      <c r="W156" s="27"/>
      <c r="X156" s="114">
        <v>46056</v>
      </c>
      <c r="Y156" s="27"/>
      <c r="Z156" s="27"/>
      <c r="AA156" s="27"/>
      <c r="AB156" s="114">
        <v>46086</v>
      </c>
      <c r="AC156" s="27"/>
      <c r="AD156" s="27"/>
      <c r="AE156" s="27"/>
      <c r="AF156" s="27"/>
      <c r="AG156" s="27"/>
      <c r="AH156" s="27"/>
      <c r="AI156" s="27"/>
      <c r="AJ156" s="127">
        <v>46149</v>
      </c>
      <c r="AK156" s="27"/>
      <c r="AL156" s="27"/>
      <c r="AM156" s="43"/>
      <c r="AN156" s="43"/>
      <c r="AO156" s="43"/>
      <c r="AP156" s="43"/>
      <c r="AQ156" s="7">
        <f t="shared" si="38"/>
        <v>322120</v>
      </c>
      <c r="AR156" s="3">
        <f t="shared" ref="AR156" si="40">34*6</f>
        <v>204</v>
      </c>
      <c r="AS156" s="8">
        <f t="shared" si="39"/>
        <v>1579.0196078431372</v>
      </c>
    </row>
    <row r="157" spans="1:45" ht="12.75" customHeight="1" x14ac:dyDescent="0.2">
      <c r="A157" s="210"/>
      <c r="B157" s="140" t="s">
        <v>27</v>
      </c>
      <c r="C157" s="52" t="s">
        <v>102</v>
      </c>
      <c r="D157" s="53"/>
      <c r="E157" s="27"/>
      <c r="F157" s="27"/>
      <c r="G157" s="27"/>
      <c r="H157" s="27"/>
      <c r="I157" s="27"/>
      <c r="J157" s="114">
        <v>45936</v>
      </c>
      <c r="K157" s="27"/>
      <c r="L157" s="27"/>
      <c r="M157" s="110" t="s">
        <v>165</v>
      </c>
      <c r="N157" s="27"/>
      <c r="O157" s="27"/>
      <c r="P157" s="114">
        <v>45987</v>
      </c>
      <c r="Q157" s="27"/>
      <c r="R157" s="114">
        <v>46010</v>
      </c>
      <c r="S157" s="27"/>
      <c r="T157" s="27"/>
      <c r="U157" s="27"/>
      <c r="V157" s="27"/>
      <c r="W157" s="27"/>
      <c r="X157" s="27"/>
      <c r="Y157" s="27"/>
      <c r="Z157" s="114">
        <v>46072</v>
      </c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43"/>
      <c r="AN157" s="43"/>
      <c r="AO157" s="43"/>
      <c r="AP157" s="43"/>
      <c r="AQ157" s="7">
        <f t="shared" si="38"/>
        <v>184005</v>
      </c>
      <c r="AR157" s="3">
        <f>34*3</f>
        <v>102</v>
      </c>
      <c r="AS157" s="8">
        <f t="shared" si="39"/>
        <v>1803.9705882352941</v>
      </c>
    </row>
    <row r="158" spans="1:45" x14ac:dyDescent="0.2">
      <c r="A158" s="210"/>
      <c r="B158" s="141"/>
      <c r="C158" s="52" t="s">
        <v>103</v>
      </c>
      <c r="D158" s="53"/>
      <c r="E158" s="27"/>
      <c r="F158" s="27"/>
      <c r="G158" s="27"/>
      <c r="H158" s="27"/>
      <c r="I158" s="27"/>
      <c r="J158" s="114">
        <v>45936</v>
      </c>
      <c r="K158" s="27"/>
      <c r="L158" s="27"/>
      <c r="M158" s="110" t="s">
        <v>165</v>
      </c>
      <c r="N158" s="27"/>
      <c r="O158" s="27"/>
      <c r="P158" s="114">
        <v>45987</v>
      </c>
      <c r="Q158" s="27"/>
      <c r="R158" s="114">
        <v>46010</v>
      </c>
      <c r="S158" s="27"/>
      <c r="T158" s="27"/>
      <c r="U158" s="27"/>
      <c r="V158" s="27"/>
      <c r="W158" s="27"/>
      <c r="X158" s="27"/>
      <c r="Y158" s="27"/>
      <c r="Z158" s="114">
        <v>46072</v>
      </c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43"/>
      <c r="AN158" s="43"/>
      <c r="AO158" s="43"/>
      <c r="AP158" s="43"/>
      <c r="AQ158" s="7">
        <f t="shared" si="38"/>
        <v>184005</v>
      </c>
      <c r="AR158" s="3">
        <f t="shared" ref="AR158:AR160" si="41">34*3</f>
        <v>102</v>
      </c>
      <c r="AS158" s="8">
        <f t="shared" si="39"/>
        <v>1803.9705882352941</v>
      </c>
    </row>
    <row r="159" spans="1:45" ht="12.75" customHeight="1" x14ac:dyDescent="0.2">
      <c r="A159" s="210"/>
      <c r="B159" s="140" t="s">
        <v>12</v>
      </c>
      <c r="C159" s="52" t="s">
        <v>102</v>
      </c>
      <c r="D159" s="53"/>
      <c r="E159" s="27"/>
      <c r="F159" s="27"/>
      <c r="G159" s="27"/>
      <c r="H159" s="27"/>
      <c r="I159" s="27"/>
      <c r="J159" s="114">
        <v>45940</v>
      </c>
      <c r="K159" s="27"/>
      <c r="L159" s="27"/>
      <c r="M159" s="27"/>
      <c r="N159" s="27"/>
      <c r="O159" s="27"/>
      <c r="P159" s="27"/>
      <c r="Q159" s="27"/>
      <c r="R159" s="114">
        <v>46006</v>
      </c>
      <c r="S159" s="27"/>
      <c r="T159" s="27"/>
      <c r="U159" s="27"/>
      <c r="V159" s="27"/>
      <c r="W159" s="114">
        <v>46049</v>
      </c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43"/>
      <c r="AN159" s="43"/>
      <c r="AO159" s="43"/>
      <c r="AP159" s="43"/>
      <c r="AQ159" s="7">
        <f t="shared" si="38"/>
        <v>137995</v>
      </c>
      <c r="AR159" s="3">
        <f t="shared" si="41"/>
        <v>102</v>
      </c>
      <c r="AS159" s="8">
        <f t="shared" si="39"/>
        <v>1352.8921568627452</v>
      </c>
    </row>
    <row r="160" spans="1:45" ht="12.75" customHeight="1" x14ac:dyDescent="0.2">
      <c r="A160" s="210"/>
      <c r="B160" s="141"/>
      <c r="C160" s="52" t="s">
        <v>103</v>
      </c>
      <c r="D160" s="53"/>
      <c r="E160" s="27"/>
      <c r="F160" s="27"/>
      <c r="G160" s="27"/>
      <c r="H160" s="27"/>
      <c r="I160" s="27"/>
      <c r="J160" s="114">
        <v>45940</v>
      </c>
      <c r="K160" s="27"/>
      <c r="L160" s="27"/>
      <c r="M160" s="27"/>
      <c r="N160" s="27"/>
      <c r="O160" s="27"/>
      <c r="P160" s="27"/>
      <c r="Q160" s="27"/>
      <c r="R160" s="114">
        <v>46006</v>
      </c>
      <c r="S160" s="27"/>
      <c r="T160" s="27"/>
      <c r="U160" s="27"/>
      <c r="V160" s="27"/>
      <c r="W160" s="114">
        <v>46049</v>
      </c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43"/>
      <c r="AJ160" s="43"/>
      <c r="AK160" s="127">
        <v>46156</v>
      </c>
      <c r="AL160" s="27"/>
      <c r="AM160" s="43"/>
      <c r="AN160" s="43"/>
      <c r="AO160" s="43"/>
      <c r="AP160" s="43"/>
      <c r="AQ160" s="7">
        <f t="shared" si="38"/>
        <v>184151</v>
      </c>
      <c r="AR160" s="3">
        <f t="shared" si="41"/>
        <v>102</v>
      </c>
      <c r="AS160" s="8">
        <f t="shared" si="39"/>
        <v>1805.4019607843138</v>
      </c>
    </row>
    <row r="161" spans="1:45" ht="12.75" customHeight="1" x14ac:dyDescent="0.2">
      <c r="A161" s="210"/>
      <c r="B161" s="140" t="s">
        <v>11</v>
      </c>
      <c r="C161" s="52" t="s">
        <v>102</v>
      </c>
      <c r="D161" s="53"/>
      <c r="E161" s="27"/>
      <c r="F161" s="114">
        <v>45910</v>
      </c>
      <c r="G161" s="27"/>
      <c r="H161" s="27"/>
      <c r="I161" s="27"/>
      <c r="J161" s="114">
        <v>45938</v>
      </c>
      <c r="K161" s="27"/>
      <c r="L161" s="27"/>
      <c r="M161" s="27"/>
      <c r="N161" s="27"/>
      <c r="O161" s="110" t="s">
        <v>166</v>
      </c>
      <c r="P161" s="27"/>
      <c r="Q161" s="27"/>
      <c r="R161" s="114">
        <v>46009</v>
      </c>
      <c r="S161" s="27"/>
      <c r="T161" s="27"/>
      <c r="U161" s="27"/>
      <c r="V161" s="27"/>
      <c r="W161" s="27"/>
      <c r="X161" s="27"/>
      <c r="Y161" s="114">
        <v>46063</v>
      </c>
      <c r="Z161" s="27"/>
      <c r="AA161" s="27"/>
      <c r="AB161" s="27"/>
      <c r="AC161" s="27"/>
      <c r="AD161" s="114">
        <v>46099</v>
      </c>
      <c r="AE161" s="27"/>
      <c r="AF161" s="27"/>
      <c r="AG161" s="27"/>
      <c r="AH161" s="27"/>
      <c r="AI161" s="43"/>
      <c r="AJ161" s="43"/>
      <c r="AK161" s="127">
        <v>46156</v>
      </c>
      <c r="AL161" s="27"/>
      <c r="AM161" s="43"/>
      <c r="AN161" s="43"/>
      <c r="AO161" s="43"/>
      <c r="AP161" s="43"/>
      <c r="AQ161" s="7">
        <f t="shared" si="38"/>
        <v>276175</v>
      </c>
      <c r="AR161" s="3">
        <f>34*5</f>
        <v>170</v>
      </c>
      <c r="AS161" s="8">
        <f t="shared" si="39"/>
        <v>1624.5588235294117</v>
      </c>
    </row>
    <row r="162" spans="1:45" ht="12.75" customHeight="1" x14ac:dyDescent="0.2">
      <c r="A162" s="210"/>
      <c r="B162" s="141"/>
      <c r="C162" s="52" t="s">
        <v>103</v>
      </c>
      <c r="D162" s="53"/>
      <c r="E162" s="27"/>
      <c r="F162" s="114">
        <v>45910</v>
      </c>
      <c r="G162" s="27"/>
      <c r="H162" s="27"/>
      <c r="I162" s="27"/>
      <c r="J162" s="114">
        <v>45938</v>
      </c>
      <c r="K162" s="27"/>
      <c r="L162" s="27"/>
      <c r="M162" s="27"/>
      <c r="N162" s="27"/>
      <c r="O162" s="110" t="s">
        <v>166</v>
      </c>
      <c r="P162" s="27"/>
      <c r="Q162" s="27"/>
      <c r="R162" s="114">
        <v>46009</v>
      </c>
      <c r="S162" s="27"/>
      <c r="T162" s="27"/>
      <c r="U162" s="27"/>
      <c r="V162" s="27"/>
      <c r="W162" s="27"/>
      <c r="X162" s="27"/>
      <c r="Y162" s="114">
        <v>46063</v>
      </c>
      <c r="Z162" s="27"/>
      <c r="AA162" s="27"/>
      <c r="AB162" s="27"/>
      <c r="AC162" s="27"/>
      <c r="AD162" s="114">
        <v>46099</v>
      </c>
      <c r="AE162" s="27"/>
      <c r="AF162" s="27"/>
      <c r="AG162" s="27"/>
      <c r="AH162" s="27"/>
      <c r="AI162" s="43"/>
      <c r="AJ162" s="43"/>
      <c r="AK162" s="27"/>
      <c r="AL162" s="27"/>
      <c r="AM162" s="43"/>
      <c r="AN162" s="43"/>
      <c r="AO162" s="43"/>
      <c r="AP162" s="43"/>
      <c r="AQ162" s="7">
        <f t="shared" si="38"/>
        <v>230019</v>
      </c>
      <c r="AR162" s="3">
        <f t="shared" ref="AR162" si="42">34*5</f>
        <v>170</v>
      </c>
      <c r="AS162" s="8">
        <f t="shared" si="39"/>
        <v>1353.0529411764705</v>
      </c>
    </row>
    <row r="163" spans="1:45" x14ac:dyDescent="0.2">
      <c r="A163" s="210"/>
      <c r="B163" s="140" t="s">
        <v>28</v>
      </c>
      <c r="C163" s="52" t="s">
        <v>102</v>
      </c>
      <c r="D163" s="53"/>
      <c r="E163" s="27"/>
      <c r="F163" s="27"/>
      <c r="G163" s="27"/>
      <c r="H163" s="27"/>
      <c r="I163" s="27"/>
      <c r="J163" s="114">
        <v>45939</v>
      </c>
      <c r="K163" s="27"/>
      <c r="L163" s="27"/>
      <c r="M163" s="27"/>
      <c r="N163" s="114">
        <v>45974</v>
      </c>
      <c r="O163" s="27"/>
      <c r="P163" s="27"/>
      <c r="Q163" s="27"/>
      <c r="R163" s="114">
        <v>46007</v>
      </c>
      <c r="S163" s="27"/>
      <c r="T163" s="27"/>
      <c r="U163" s="27"/>
      <c r="V163" s="27"/>
      <c r="W163" s="27"/>
      <c r="X163" s="27"/>
      <c r="Y163" s="27"/>
      <c r="Z163" s="27"/>
      <c r="AA163" s="114">
        <v>46080</v>
      </c>
      <c r="AB163" s="27"/>
      <c r="AC163" s="27"/>
      <c r="AD163" s="27"/>
      <c r="AE163" s="27"/>
      <c r="AF163" s="27"/>
      <c r="AG163" s="27"/>
      <c r="AH163" s="27"/>
      <c r="AI163" s="43"/>
      <c r="AJ163" s="43"/>
      <c r="AK163" s="27"/>
      <c r="AL163" s="27"/>
      <c r="AM163" s="43"/>
      <c r="AN163" s="43"/>
      <c r="AO163" s="43"/>
      <c r="AP163" s="43"/>
      <c r="AQ163" s="7">
        <f t="shared" si="38"/>
        <v>184000</v>
      </c>
      <c r="AR163" s="3">
        <f>34*3</f>
        <v>102</v>
      </c>
      <c r="AS163" s="8">
        <f t="shared" si="39"/>
        <v>1803.9215686274511</v>
      </c>
    </row>
    <row r="164" spans="1:45" x14ac:dyDescent="0.2">
      <c r="A164" s="210"/>
      <c r="B164" s="141"/>
      <c r="C164" s="52" t="s">
        <v>103</v>
      </c>
      <c r="D164" s="53"/>
      <c r="E164" s="27"/>
      <c r="F164" s="27"/>
      <c r="G164" s="27"/>
      <c r="H164" s="27"/>
      <c r="I164" s="27"/>
      <c r="J164" s="114">
        <v>45939</v>
      </c>
      <c r="K164" s="27"/>
      <c r="L164" s="27"/>
      <c r="M164" s="27"/>
      <c r="N164" s="114">
        <v>45974</v>
      </c>
      <c r="O164" s="27"/>
      <c r="P164" s="27"/>
      <c r="Q164" s="27"/>
      <c r="R164" s="114">
        <v>46007</v>
      </c>
      <c r="S164" s="27"/>
      <c r="T164" s="27"/>
      <c r="U164" s="27"/>
      <c r="V164" s="27"/>
      <c r="W164" s="27"/>
      <c r="X164" s="27"/>
      <c r="Y164" s="27"/>
      <c r="Z164" s="27"/>
      <c r="AA164" s="114">
        <v>46080</v>
      </c>
      <c r="AB164" s="27"/>
      <c r="AC164" s="27"/>
      <c r="AD164" s="27"/>
      <c r="AE164" s="27"/>
      <c r="AF164" s="27"/>
      <c r="AG164" s="27"/>
      <c r="AH164" s="27"/>
      <c r="AI164" s="43"/>
      <c r="AJ164" s="43"/>
      <c r="AK164" s="27"/>
      <c r="AL164" s="27"/>
      <c r="AM164" s="43"/>
      <c r="AN164" s="43"/>
      <c r="AO164" s="43"/>
      <c r="AP164" s="43"/>
      <c r="AQ164" s="7">
        <f t="shared" si="38"/>
        <v>184000</v>
      </c>
      <c r="AR164" s="3">
        <f t="shared" ref="AR164" si="43">34*3</f>
        <v>102</v>
      </c>
      <c r="AS164" s="8">
        <f t="shared" si="39"/>
        <v>1803.9215686274511</v>
      </c>
    </row>
    <row r="165" spans="1:45" ht="12.75" customHeight="1" x14ac:dyDescent="0.2">
      <c r="A165" s="210"/>
      <c r="B165" s="140" t="s">
        <v>30</v>
      </c>
      <c r="C165" s="52" t="s">
        <v>102</v>
      </c>
      <c r="D165" s="53"/>
      <c r="E165" s="27"/>
      <c r="F165" s="27"/>
      <c r="G165" s="27"/>
      <c r="H165" s="27"/>
      <c r="I165" s="27"/>
      <c r="J165" s="27"/>
      <c r="K165" s="114">
        <v>45945</v>
      </c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114">
        <v>46087</v>
      </c>
      <c r="AC165" s="27"/>
      <c r="AD165" s="27"/>
      <c r="AE165" s="27"/>
      <c r="AF165" s="27"/>
      <c r="AG165" s="42"/>
      <c r="AH165" s="27"/>
      <c r="AI165" s="27"/>
      <c r="AJ165" s="43"/>
      <c r="AK165" s="27"/>
      <c r="AL165" s="27"/>
      <c r="AM165" s="43"/>
      <c r="AN165" s="43"/>
      <c r="AO165" s="43"/>
      <c r="AP165" s="43"/>
      <c r="AQ165" s="7">
        <f t="shared" si="38"/>
        <v>92032</v>
      </c>
      <c r="AR165" s="3">
        <f>34*1</f>
        <v>34</v>
      </c>
      <c r="AS165" s="8">
        <f t="shared" si="39"/>
        <v>2706.8235294117649</v>
      </c>
    </row>
    <row r="166" spans="1:45" ht="12.75" customHeight="1" x14ac:dyDescent="0.2">
      <c r="A166" s="210"/>
      <c r="B166" s="141"/>
      <c r="C166" s="52" t="s">
        <v>103</v>
      </c>
      <c r="D166" s="53"/>
      <c r="E166" s="27"/>
      <c r="F166" s="27"/>
      <c r="G166" s="27"/>
      <c r="H166" s="27"/>
      <c r="I166" s="27"/>
      <c r="J166" s="27"/>
      <c r="K166" s="114">
        <v>45945</v>
      </c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114">
        <v>46087</v>
      </c>
      <c r="AC166" s="27"/>
      <c r="AD166" s="27"/>
      <c r="AE166" s="27"/>
      <c r="AF166" s="27"/>
      <c r="AG166" s="27"/>
      <c r="AH166" s="27"/>
      <c r="AI166" s="27"/>
      <c r="AJ166" s="42"/>
      <c r="AK166" s="27"/>
      <c r="AL166" s="27"/>
      <c r="AM166" s="43"/>
      <c r="AN166" s="43"/>
      <c r="AO166" s="43"/>
      <c r="AP166" s="43"/>
      <c r="AQ166" s="7">
        <f t="shared" si="38"/>
        <v>92032</v>
      </c>
      <c r="AR166" s="3">
        <f t="shared" ref="AR166:AR172" si="44">34*1</f>
        <v>34</v>
      </c>
      <c r="AS166" s="8">
        <f t="shared" si="39"/>
        <v>2706.8235294117649</v>
      </c>
    </row>
    <row r="167" spans="1:45" ht="12.75" customHeight="1" x14ac:dyDescent="0.2">
      <c r="A167" s="210"/>
      <c r="B167" s="140" t="s">
        <v>29</v>
      </c>
      <c r="C167" s="52" t="s">
        <v>102</v>
      </c>
      <c r="D167" s="53"/>
      <c r="E167" s="27"/>
      <c r="F167" s="27"/>
      <c r="G167" s="27"/>
      <c r="H167" s="27"/>
      <c r="I167" s="27"/>
      <c r="J167" s="27"/>
      <c r="K167" s="114">
        <v>45947</v>
      </c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114">
        <v>46094</v>
      </c>
      <c r="AD167" s="27"/>
      <c r="AE167" s="27"/>
      <c r="AF167" s="27"/>
      <c r="AG167" s="27"/>
      <c r="AH167" s="27"/>
      <c r="AI167" s="42"/>
      <c r="AJ167" s="27"/>
      <c r="AK167" s="27"/>
      <c r="AL167" s="27"/>
      <c r="AM167" s="43"/>
      <c r="AN167" s="43"/>
      <c r="AO167" s="43"/>
      <c r="AP167" s="43"/>
      <c r="AQ167" s="7">
        <f t="shared" si="38"/>
        <v>92041</v>
      </c>
      <c r="AR167" s="3">
        <f t="shared" si="44"/>
        <v>34</v>
      </c>
      <c r="AS167" s="8">
        <f t="shared" si="39"/>
        <v>2707.0882352941176</v>
      </c>
    </row>
    <row r="168" spans="1:45" ht="12.75" customHeight="1" x14ac:dyDescent="0.2">
      <c r="A168" s="210"/>
      <c r="B168" s="141"/>
      <c r="C168" s="52" t="s">
        <v>103</v>
      </c>
      <c r="D168" s="53"/>
      <c r="E168" s="27"/>
      <c r="F168" s="27"/>
      <c r="G168" s="27"/>
      <c r="H168" s="27"/>
      <c r="I168" s="27"/>
      <c r="J168" s="27"/>
      <c r="K168" s="114">
        <v>45947</v>
      </c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114">
        <v>46094</v>
      </c>
      <c r="AD168" s="27"/>
      <c r="AE168" s="27"/>
      <c r="AF168" s="42"/>
      <c r="AG168" s="42"/>
      <c r="AH168" s="27"/>
      <c r="AI168" s="27"/>
      <c r="AJ168" s="43"/>
      <c r="AK168" s="42"/>
      <c r="AL168" s="27"/>
      <c r="AM168" s="43"/>
      <c r="AN168" s="43"/>
      <c r="AO168" s="43"/>
      <c r="AP168" s="43"/>
      <c r="AQ168" s="7">
        <f t="shared" si="38"/>
        <v>92041</v>
      </c>
      <c r="AR168" s="3">
        <f t="shared" si="44"/>
        <v>34</v>
      </c>
      <c r="AS168" s="8">
        <f t="shared" si="39"/>
        <v>2707.0882352941176</v>
      </c>
    </row>
    <row r="169" spans="1:45" ht="12.75" customHeight="1" x14ac:dyDescent="0.2">
      <c r="A169" s="210"/>
      <c r="B169" s="143" t="s">
        <v>53</v>
      </c>
      <c r="C169" s="52" t="s">
        <v>102</v>
      </c>
      <c r="D169" s="53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114">
        <v>45932</v>
      </c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42"/>
      <c r="AI169" s="42"/>
      <c r="AJ169" s="43"/>
      <c r="AK169" s="27"/>
      <c r="AL169" s="114">
        <v>46161</v>
      </c>
      <c r="AM169" s="43"/>
      <c r="AN169" s="43"/>
      <c r="AO169" s="43"/>
      <c r="AP169" s="43"/>
      <c r="AQ169" s="7">
        <f t="shared" si="38"/>
        <v>92093</v>
      </c>
      <c r="AR169" s="3">
        <f t="shared" si="44"/>
        <v>34</v>
      </c>
      <c r="AS169" s="8">
        <f t="shared" si="39"/>
        <v>2708.6176470588234</v>
      </c>
    </row>
    <row r="170" spans="1:45" ht="12.75" customHeight="1" x14ac:dyDescent="0.2">
      <c r="A170" s="210"/>
      <c r="B170" s="143"/>
      <c r="C170" s="52" t="s">
        <v>103</v>
      </c>
      <c r="D170" s="53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114">
        <v>45932</v>
      </c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42"/>
      <c r="AI170" s="42"/>
      <c r="AJ170" s="43"/>
      <c r="AK170" s="27"/>
      <c r="AL170" s="114">
        <v>46161</v>
      </c>
      <c r="AM170" s="43"/>
      <c r="AN170" s="43"/>
      <c r="AO170" s="43"/>
      <c r="AP170" s="43"/>
      <c r="AQ170" s="7">
        <f t="shared" si="38"/>
        <v>92093</v>
      </c>
      <c r="AR170" s="3">
        <f t="shared" si="44"/>
        <v>34</v>
      </c>
      <c r="AS170" s="8">
        <f t="shared" si="39"/>
        <v>2708.6176470588234</v>
      </c>
    </row>
    <row r="171" spans="1:45" ht="12.75" customHeight="1" x14ac:dyDescent="0.2">
      <c r="A171" s="210"/>
      <c r="B171" s="143" t="s">
        <v>54</v>
      </c>
      <c r="C171" s="52" t="s">
        <v>102</v>
      </c>
      <c r="D171" s="53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114">
        <v>45994</v>
      </c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42"/>
      <c r="AI171" s="42"/>
      <c r="AJ171" s="43"/>
      <c r="AK171" s="27"/>
      <c r="AL171" s="27"/>
      <c r="AM171" s="43"/>
      <c r="AN171" s="43"/>
      <c r="AO171" s="43"/>
      <c r="AP171" s="43"/>
      <c r="AQ171" s="7">
        <f t="shared" si="38"/>
        <v>45994</v>
      </c>
      <c r="AR171" s="3">
        <f t="shared" si="44"/>
        <v>34</v>
      </c>
      <c r="AS171" s="8">
        <f t="shared" si="39"/>
        <v>1352.7647058823529</v>
      </c>
    </row>
    <row r="172" spans="1:45" ht="12.75" customHeight="1" x14ac:dyDescent="0.2">
      <c r="A172" s="210"/>
      <c r="B172" s="143"/>
      <c r="C172" s="52" t="s">
        <v>103</v>
      </c>
      <c r="D172" s="53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114">
        <v>45994</v>
      </c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42"/>
      <c r="AI172" s="42"/>
      <c r="AJ172" s="43"/>
      <c r="AK172" s="27"/>
      <c r="AL172" s="27"/>
      <c r="AM172" s="43"/>
      <c r="AN172" s="43"/>
      <c r="AO172" s="43"/>
      <c r="AP172" s="43"/>
      <c r="AQ172" s="7">
        <f t="shared" si="38"/>
        <v>45994</v>
      </c>
      <c r="AR172" s="3">
        <f t="shared" si="44"/>
        <v>34</v>
      </c>
      <c r="AS172" s="8">
        <f t="shared" si="39"/>
        <v>1352.7647058823529</v>
      </c>
    </row>
    <row r="173" spans="1:45" ht="12.75" customHeight="1" x14ac:dyDescent="0.2">
      <c r="A173" s="210"/>
      <c r="B173" s="143" t="s">
        <v>87</v>
      </c>
      <c r="C173" s="52" t="s">
        <v>102</v>
      </c>
      <c r="D173" s="53"/>
      <c r="E173" s="27"/>
      <c r="F173" s="27"/>
      <c r="G173" s="110" t="s">
        <v>167</v>
      </c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114">
        <v>46013</v>
      </c>
      <c r="T173" s="27"/>
      <c r="U173" s="27"/>
      <c r="V173" s="27"/>
      <c r="W173" s="27"/>
      <c r="X173" s="27"/>
      <c r="Y173" s="27"/>
      <c r="Z173" s="27"/>
      <c r="AA173" s="114">
        <v>46079</v>
      </c>
      <c r="AB173" s="27"/>
      <c r="AC173" s="27"/>
      <c r="AD173" s="27"/>
      <c r="AE173" s="27"/>
      <c r="AF173" s="27"/>
      <c r="AG173" s="27"/>
      <c r="AH173" s="42"/>
      <c r="AI173" s="42"/>
      <c r="AJ173" s="43"/>
      <c r="AK173" s="27"/>
      <c r="AL173" s="27"/>
      <c r="AM173" s="43"/>
      <c r="AN173" s="43"/>
      <c r="AO173" s="43"/>
      <c r="AP173" s="43"/>
      <c r="AQ173" s="7">
        <f t="shared" si="38"/>
        <v>92092</v>
      </c>
      <c r="AR173" s="3">
        <f>34*2</f>
        <v>68</v>
      </c>
      <c r="AS173" s="8">
        <f t="shared" si="39"/>
        <v>1354.2941176470588</v>
      </c>
    </row>
    <row r="174" spans="1:45" ht="12.75" customHeight="1" x14ac:dyDescent="0.2">
      <c r="A174" s="210"/>
      <c r="B174" s="143"/>
      <c r="C174" s="52" t="s">
        <v>103</v>
      </c>
      <c r="D174" s="53"/>
      <c r="E174" s="27"/>
      <c r="F174" s="27"/>
      <c r="G174" s="110" t="s">
        <v>167</v>
      </c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114">
        <v>46013</v>
      </c>
      <c r="T174" s="27"/>
      <c r="U174" s="27"/>
      <c r="V174" s="27"/>
      <c r="W174" s="27"/>
      <c r="X174" s="27"/>
      <c r="Y174" s="27"/>
      <c r="Z174" s="27"/>
      <c r="AA174" s="114">
        <v>46079</v>
      </c>
      <c r="AB174" s="27"/>
      <c r="AC174" s="27"/>
      <c r="AD174" s="27"/>
      <c r="AE174" s="27"/>
      <c r="AF174" s="27"/>
      <c r="AG174" s="27"/>
      <c r="AH174" s="42"/>
      <c r="AI174" s="42"/>
      <c r="AJ174" s="43"/>
      <c r="AK174" s="27"/>
      <c r="AL174" s="27"/>
      <c r="AM174" s="43"/>
      <c r="AN174" s="43"/>
      <c r="AO174" s="43"/>
      <c r="AP174" s="43"/>
      <c r="AQ174" s="7">
        <f t="shared" si="38"/>
        <v>92092</v>
      </c>
      <c r="AR174" s="3">
        <f t="shared" ref="AR174:AR176" si="45">34*2</f>
        <v>68</v>
      </c>
      <c r="AS174" s="8">
        <f t="shared" si="39"/>
        <v>1354.2941176470588</v>
      </c>
    </row>
    <row r="175" spans="1:45" ht="12.75" customHeight="1" x14ac:dyDescent="0.2">
      <c r="A175" s="210"/>
      <c r="B175" s="143" t="s">
        <v>74</v>
      </c>
      <c r="C175" s="52" t="s">
        <v>102</v>
      </c>
      <c r="D175" s="53"/>
      <c r="E175" s="27"/>
      <c r="F175" s="27"/>
      <c r="G175" s="27"/>
      <c r="H175" s="114">
        <v>45930</v>
      </c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42"/>
      <c r="AI175" s="42"/>
      <c r="AJ175" s="43"/>
      <c r="AK175" s="27"/>
      <c r="AL175" s="114">
        <v>46162</v>
      </c>
      <c r="AM175" s="43"/>
      <c r="AN175" s="43"/>
      <c r="AO175" s="43"/>
      <c r="AP175" s="43"/>
      <c r="AQ175" s="7">
        <f t="shared" si="38"/>
        <v>92092</v>
      </c>
      <c r="AR175" s="3">
        <f t="shared" si="45"/>
        <v>68</v>
      </c>
      <c r="AS175" s="8">
        <f t="shared" si="39"/>
        <v>1354.2941176470588</v>
      </c>
    </row>
    <row r="176" spans="1:45" ht="12.75" customHeight="1" x14ac:dyDescent="0.2">
      <c r="A176" s="210"/>
      <c r="B176" s="143"/>
      <c r="C176" s="52" t="s">
        <v>103</v>
      </c>
      <c r="D176" s="53"/>
      <c r="E176" s="27"/>
      <c r="F176" s="27"/>
      <c r="G176" s="27"/>
      <c r="H176" s="114">
        <v>45930</v>
      </c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42"/>
      <c r="AI176" s="42"/>
      <c r="AJ176" s="43"/>
      <c r="AK176" s="27"/>
      <c r="AL176" s="114">
        <v>46162</v>
      </c>
      <c r="AM176" s="43"/>
      <c r="AN176" s="43"/>
      <c r="AO176" s="43"/>
      <c r="AP176" s="43"/>
      <c r="AQ176" s="7">
        <f t="shared" si="38"/>
        <v>92092</v>
      </c>
      <c r="AR176" s="3">
        <f t="shared" si="45"/>
        <v>68</v>
      </c>
      <c r="AS176" s="8">
        <f t="shared" si="39"/>
        <v>1354.2941176470588</v>
      </c>
    </row>
    <row r="177" spans="1:45" ht="27" customHeight="1" x14ac:dyDescent="0.2">
      <c r="A177" s="68"/>
      <c r="B177" s="69"/>
      <c r="C177" s="69"/>
      <c r="D177" s="69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  <c r="Z177" s="67"/>
      <c r="AA177" s="67"/>
      <c r="AB177" s="67"/>
      <c r="AC177" s="67"/>
      <c r="AD177" s="67"/>
      <c r="AE177" s="67"/>
      <c r="AF177" s="67"/>
      <c r="AG177" s="67"/>
      <c r="AH177" s="67"/>
      <c r="AI177" s="67"/>
      <c r="AJ177" s="67"/>
      <c r="AK177" s="67"/>
      <c r="AL177" s="67"/>
      <c r="AM177" s="68"/>
      <c r="AN177" s="68"/>
      <c r="AO177" s="68"/>
      <c r="AP177" s="68"/>
      <c r="AQ177" s="68"/>
      <c r="AR177" s="68"/>
      <c r="AS177" s="68"/>
    </row>
    <row r="178" spans="1:45" s="2" customFormat="1" ht="81.75" customHeight="1" x14ac:dyDescent="0.2">
      <c r="A178" s="185" t="s">
        <v>33</v>
      </c>
      <c r="B178" s="185"/>
      <c r="C178" s="185"/>
      <c r="D178" s="185"/>
      <c r="E178" s="144" t="s">
        <v>40</v>
      </c>
      <c r="F178" s="144"/>
      <c r="G178" s="144"/>
      <c r="H178" s="144"/>
      <c r="I178" s="144"/>
      <c r="J178" s="144"/>
      <c r="K178" s="144"/>
      <c r="L178" s="144"/>
      <c r="M178" s="144"/>
      <c r="N178" s="144"/>
      <c r="O178" s="144"/>
      <c r="P178" s="144"/>
      <c r="Q178" s="144"/>
      <c r="R178" s="144"/>
      <c r="S178" s="144"/>
      <c r="T178" s="144"/>
      <c r="U178" s="144"/>
      <c r="V178" s="144"/>
      <c r="W178" s="144"/>
      <c r="X178" s="144"/>
      <c r="Y178" s="144"/>
      <c r="Z178" s="144"/>
      <c r="AA178" s="144"/>
      <c r="AB178" s="144"/>
      <c r="AC178" s="144"/>
      <c r="AD178" s="144"/>
      <c r="AE178" s="144"/>
      <c r="AF178" s="144"/>
      <c r="AG178" s="144"/>
      <c r="AH178" s="144"/>
      <c r="AI178" s="144"/>
      <c r="AJ178" s="144"/>
      <c r="AK178" s="144"/>
      <c r="AL178" s="144"/>
      <c r="AM178" s="144"/>
      <c r="AN178" s="144"/>
      <c r="AO178" s="144"/>
      <c r="AP178" s="144"/>
      <c r="AQ178" s="146" t="s">
        <v>20</v>
      </c>
      <c r="AR178" s="183" t="s">
        <v>22</v>
      </c>
      <c r="AS178" s="184" t="s">
        <v>21</v>
      </c>
    </row>
    <row r="179" spans="1:45" s="2" customFormat="1" ht="21.75" customHeight="1" x14ac:dyDescent="0.2">
      <c r="A179" s="143" t="s">
        <v>0</v>
      </c>
      <c r="B179" s="143"/>
      <c r="C179" s="143"/>
      <c r="D179" s="23" t="s">
        <v>18</v>
      </c>
      <c r="E179" s="143" t="s">
        <v>1</v>
      </c>
      <c r="F179" s="143"/>
      <c r="G179" s="143"/>
      <c r="H179" s="143"/>
      <c r="I179" s="143" t="s">
        <v>2</v>
      </c>
      <c r="J179" s="143"/>
      <c r="K179" s="143"/>
      <c r="L179" s="143"/>
      <c r="M179" s="143" t="s">
        <v>3</v>
      </c>
      <c r="N179" s="143"/>
      <c r="O179" s="143"/>
      <c r="P179" s="143"/>
      <c r="Q179" s="143" t="s">
        <v>4</v>
      </c>
      <c r="R179" s="143"/>
      <c r="S179" s="143"/>
      <c r="T179" s="143"/>
      <c r="U179" s="143" t="s">
        <v>5</v>
      </c>
      <c r="V179" s="143"/>
      <c r="W179" s="143"/>
      <c r="X179" s="143" t="s">
        <v>6</v>
      </c>
      <c r="Y179" s="143"/>
      <c r="Z179" s="143"/>
      <c r="AA179" s="143"/>
      <c r="AB179" s="143" t="s">
        <v>7</v>
      </c>
      <c r="AC179" s="143"/>
      <c r="AD179" s="143"/>
      <c r="AE179" s="143" t="s">
        <v>8</v>
      </c>
      <c r="AF179" s="143"/>
      <c r="AG179" s="143"/>
      <c r="AH179" s="143"/>
      <c r="AI179" s="143"/>
      <c r="AJ179" s="143" t="s">
        <v>9</v>
      </c>
      <c r="AK179" s="143"/>
      <c r="AL179" s="143"/>
      <c r="AM179" s="143" t="s">
        <v>10</v>
      </c>
      <c r="AN179" s="143"/>
      <c r="AO179" s="143"/>
      <c r="AP179" s="143"/>
      <c r="AQ179" s="146"/>
      <c r="AR179" s="183"/>
      <c r="AS179" s="184"/>
    </row>
    <row r="180" spans="1:45" s="6" customFormat="1" ht="11.25" customHeight="1" x14ac:dyDescent="0.2">
      <c r="A180" s="143"/>
      <c r="B180" s="143"/>
      <c r="C180" s="143"/>
      <c r="D180" s="23" t="s">
        <v>19</v>
      </c>
      <c r="E180" s="5">
        <v>1</v>
      </c>
      <c r="F180" s="5">
        <v>2</v>
      </c>
      <c r="G180" s="5">
        <v>3</v>
      </c>
      <c r="H180" s="5">
        <v>4</v>
      </c>
      <c r="I180" s="5">
        <v>5</v>
      </c>
      <c r="J180" s="5">
        <v>6</v>
      </c>
      <c r="K180" s="5">
        <v>7</v>
      </c>
      <c r="L180" s="5">
        <v>8</v>
      </c>
      <c r="M180" s="5">
        <v>9</v>
      </c>
      <c r="N180" s="5">
        <v>10</v>
      </c>
      <c r="O180" s="5">
        <v>11</v>
      </c>
      <c r="P180" s="5">
        <v>12</v>
      </c>
      <c r="Q180" s="5">
        <v>13</v>
      </c>
      <c r="R180" s="5">
        <v>14</v>
      </c>
      <c r="S180" s="5">
        <v>15</v>
      </c>
      <c r="T180" s="5">
        <v>16</v>
      </c>
      <c r="U180" s="5">
        <v>17</v>
      </c>
      <c r="V180" s="5">
        <v>18</v>
      </c>
      <c r="W180" s="5">
        <v>19</v>
      </c>
      <c r="X180" s="5">
        <v>20</v>
      </c>
      <c r="Y180" s="5">
        <v>21</v>
      </c>
      <c r="Z180" s="5">
        <v>22</v>
      </c>
      <c r="AA180" s="5">
        <v>23</v>
      </c>
      <c r="AB180" s="5">
        <v>24</v>
      </c>
      <c r="AC180" s="5">
        <v>25</v>
      </c>
      <c r="AD180" s="5">
        <v>26</v>
      </c>
      <c r="AE180" s="5">
        <v>27</v>
      </c>
      <c r="AF180" s="5">
        <v>28</v>
      </c>
      <c r="AG180" s="5">
        <v>29</v>
      </c>
      <c r="AH180" s="5">
        <v>30</v>
      </c>
      <c r="AI180" s="5">
        <v>31</v>
      </c>
      <c r="AJ180" s="5">
        <v>32</v>
      </c>
      <c r="AK180" s="5">
        <v>33</v>
      </c>
      <c r="AL180" s="5">
        <v>34</v>
      </c>
      <c r="AM180" s="5">
        <v>35</v>
      </c>
      <c r="AN180" s="5">
        <v>36</v>
      </c>
      <c r="AO180" s="5">
        <v>37</v>
      </c>
      <c r="AP180" s="5">
        <v>38</v>
      </c>
      <c r="AQ180" s="146"/>
      <c r="AR180" s="183"/>
      <c r="AS180" s="184"/>
    </row>
    <row r="181" spans="1:45" ht="12.75" customHeight="1" x14ac:dyDescent="0.2">
      <c r="A181" s="182" t="s">
        <v>25</v>
      </c>
      <c r="B181" s="140" t="s">
        <v>13</v>
      </c>
      <c r="C181" s="52" t="s">
        <v>104</v>
      </c>
      <c r="D181" s="53"/>
      <c r="E181" s="27"/>
      <c r="F181" s="27"/>
      <c r="G181" s="110" t="s">
        <v>168</v>
      </c>
      <c r="H181" s="27"/>
      <c r="I181" s="27"/>
      <c r="J181" s="114">
        <v>45940</v>
      </c>
      <c r="K181" s="27"/>
      <c r="L181" s="27"/>
      <c r="M181" s="27"/>
      <c r="N181" s="27"/>
      <c r="O181" s="27"/>
      <c r="P181" s="114">
        <v>45989</v>
      </c>
      <c r="Q181" s="27"/>
      <c r="R181" s="27"/>
      <c r="S181" s="114">
        <v>46009</v>
      </c>
      <c r="T181" s="27"/>
      <c r="U181" s="27"/>
      <c r="V181" s="27"/>
      <c r="W181" s="114">
        <v>46046</v>
      </c>
      <c r="X181" s="27"/>
      <c r="Y181" s="27"/>
      <c r="Z181" s="27"/>
      <c r="AA181" s="27"/>
      <c r="AB181" s="27"/>
      <c r="AC181" s="114">
        <v>46095</v>
      </c>
      <c r="AD181" s="27"/>
      <c r="AE181" s="27"/>
      <c r="AF181" s="27"/>
      <c r="AG181" s="27"/>
      <c r="AH181" s="27"/>
      <c r="AI181" s="27"/>
      <c r="AJ181" s="127">
        <v>46149</v>
      </c>
      <c r="AK181" s="27"/>
      <c r="AL181" s="27"/>
      <c r="AM181" s="43"/>
      <c r="AN181" s="43"/>
      <c r="AO181" s="43"/>
      <c r="AP181" s="43"/>
      <c r="AQ181" s="7">
        <f t="shared" ref="AQ181:AQ211" si="46">SUM(E181:AP181)</f>
        <v>276228</v>
      </c>
      <c r="AR181" s="3">
        <f>34*4</f>
        <v>136</v>
      </c>
      <c r="AS181" s="8">
        <f t="shared" ref="AS181:AS211" si="47">AQ181/AR181</f>
        <v>2031.0882352941176</v>
      </c>
    </row>
    <row r="182" spans="1:45" x14ac:dyDescent="0.2">
      <c r="A182" s="182"/>
      <c r="B182" s="141"/>
      <c r="C182" s="52" t="s">
        <v>105</v>
      </c>
      <c r="D182" s="53"/>
      <c r="E182" s="27"/>
      <c r="F182" s="27"/>
      <c r="G182" s="110" t="s">
        <v>168</v>
      </c>
      <c r="H182" s="27"/>
      <c r="I182" s="27"/>
      <c r="J182" s="114">
        <v>45940</v>
      </c>
      <c r="K182" s="27"/>
      <c r="L182" s="27"/>
      <c r="M182" s="27"/>
      <c r="N182" s="27"/>
      <c r="O182" s="27"/>
      <c r="P182" s="114">
        <v>45989</v>
      </c>
      <c r="Q182" s="27"/>
      <c r="R182" s="27"/>
      <c r="S182" s="114">
        <v>46009</v>
      </c>
      <c r="T182" s="27"/>
      <c r="U182" s="27"/>
      <c r="V182" s="27"/>
      <c r="W182" s="114">
        <v>46046</v>
      </c>
      <c r="X182" s="27"/>
      <c r="Y182" s="27"/>
      <c r="Z182" s="27"/>
      <c r="AA182" s="27"/>
      <c r="AB182" s="27"/>
      <c r="AC182" s="114">
        <v>46095</v>
      </c>
      <c r="AD182" s="27"/>
      <c r="AE182" s="27"/>
      <c r="AF182" s="27"/>
      <c r="AG182" s="27"/>
      <c r="AH182" s="27"/>
      <c r="AI182" s="27"/>
      <c r="AJ182" s="127">
        <v>46149</v>
      </c>
      <c r="AK182" s="27"/>
      <c r="AL182" s="27"/>
      <c r="AM182" s="43"/>
      <c r="AN182" s="43"/>
      <c r="AO182" s="43"/>
      <c r="AP182" s="43"/>
      <c r="AQ182" s="7">
        <f t="shared" si="46"/>
        <v>276228</v>
      </c>
      <c r="AR182" s="3">
        <f t="shared" ref="AR182" si="48">34*4</f>
        <v>136</v>
      </c>
      <c r="AS182" s="8">
        <f t="shared" si="47"/>
        <v>2031.0882352941176</v>
      </c>
    </row>
    <row r="183" spans="1:45" ht="12.75" customHeight="1" x14ac:dyDescent="0.2">
      <c r="A183" s="182"/>
      <c r="B183" s="140" t="s">
        <v>27</v>
      </c>
      <c r="C183" s="52" t="s">
        <v>104</v>
      </c>
      <c r="D183" s="53"/>
      <c r="E183" s="27"/>
      <c r="F183" s="27"/>
      <c r="G183" s="27"/>
      <c r="H183" s="27"/>
      <c r="I183" s="27"/>
      <c r="J183" s="27"/>
      <c r="K183" s="114">
        <v>45947</v>
      </c>
      <c r="L183" s="27"/>
      <c r="M183" s="27"/>
      <c r="N183" s="27"/>
      <c r="O183" s="110" t="s">
        <v>140</v>
      </c>
      <c r="P183" s="27"/>
      <c r="Q183" s="27"/>
      <c r="R183" s="27"/>
      <c r="S183" s="114">
        <v>46007</v>
      </c>
      <c r="T183" s="27"/>
      <c r="U183" s="27"/>
      <c r="V183" s="27"/>
      <c r="W183" s="27"/>
      <c r="X183" s="114">
        <v>46057</v>
      </c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43"/>
      <c r="AN183" s="43"/>
      <c r="AO183" s="43"/>
      <c r="AP183" s="43"/>
      <c r="AQ183" s="7">
        <f t="shared" si="46"/>
        <v>138011</v>
      </c>
      <c r="AR183" s="3">
        <f>34*2</f>
        <v>68</v>
      </c>
      <c r="AS183" s="8">
        <f t="shared" si="47"/>
        <v>2029.5735294117646</v>
      </c>
    </row>
    <row r="184" spans="1:45" ht="12.75" customHeight="1" x14ac:dyDescent="0.2">
      <c r="A184" s="182"/>
      <c r="B184" s="141"/>
      <c r="C184" s="52" t="s">
        <v>105</v>
      </c>
      <c r="D184" s="51"/>
      <c r="E184" s="27"/>
      <c r="F184" s="27"/>
      <c r="G184" s="27"/>
      <c r="H184" s="27"/>
      <c r="I184" s="27"/>
      <c r="J184" s="27"/>
      <c r="K184" s="114">
        <v>45947</v>
      </c>
      <c r="L184" s="27"/>
      <c r="M184" s="27"/>
      <c r="N184" s="27"/>
      <c r="O184" s="110" t="s">
        <v>140</v>
      </c>
      <c r="P184" s="27"/>
      <c r="Q184" s="27"/>
      <c r="R184" s="27"/>
      <c r="S184" s="114">
        <v>46007</v>
      </c>
      <c r="T184" s="27"/>
      <c r="U184" s="27"/>
      <c r="V184" s="27"/>
      <c r="W184" s="27"/>
      <c r="X184" s="114">
        <v>46057</v>
      </c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43"/>
      <c r="AN184" s="43"/>
      <c r="AO184" s="43"/>
      <c r="AP184" s="43"/>
      <c r="AQ184" s="7">
        <f t="shared" si="46"/>
        <v>138011</v>
      </c>
      <c r="AR184" s="3">
        <f t="shared" ref="AR184:AR185" si="49">34*2</f>
        <v>68</v>
      </c>
      <c r="AS184" s="8">
        <f t="shared" si="47"/>
        <v>2029.5735294117646</v>
      </c>
    </row>
    <row r="185" spans="1:45" x14ac:dyDescent="0.2">
      <c r="A185" s="182"/>
      <c r="B185" s="142"/>
      <c r="C185" s="52" t="s">
        <v>106</v>
      </c>
      <c r="D185" s="53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43"/>
      <c r="AN185" s="43"/>
      <c r="AO185" s="43"/>
      <c r="AP185" s="43"/>
      <c r="AQ185" s="7">
        <f t="shared" si="46"/>
        <v>0</v>
      </c>
      <c r="AR185" s="3">
        <f t="shared" si="49"/>
        <v>68</v>
      </c>
      <c r="AS185" s="8">
        <f t="shared" si="47"/>
        <v>0</v>
      </c>
    </row>
    <row r="186" spans="1:45" x14ac:dyDescent="0.2">
      <c r="A186" s="182"/>
      <c r="B186" s="140" t="s">
        <v>12</v>
      </c>
      <c r="C186" s="52" t="s">
        <v>104</v>
      </c>
      <c r="D186" s="51"/>
      <c r="E186" s="27"/>
      <c r="F186" s="27"/>
      <c r="G186" s="27"/>
      <c r="H186" s="114">
        <v>45925</v>
      </c>
      <c r="I186" s="27"/>
      <c r="J186" s="27"/>
      <c r="K186" s="27"/>
      <c r="L186" s="114">
        <v>45951</v>
      </c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114">
        <v>46071</v>
      </c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43"/>
      <c r="AN186" s="43"/>
      <c r="AO186" s="43"/>
      <c r="AP186" s="43"/>
      <c r="AQ186" s="7">
        <f t="shared" si="46"/>
        <v>137947</v>
      </c>
      <c r="AR186" s="3">
        <f>34*3</f>
        <v>102</v>
      </c>
      <c r="AS186" s="8">
        <f t="shared" si="47"/>
        <v>1352.4215686274511</v>
      </c>
    </row>
    <row r="187" spans="1:45" ht="12.75" customHeight="1" x14ac:dyDescent="0.2">
      <c r="A187" s="182"/>
      <c r="B187" s="141"/>
      <c r="C187" s="52" t="s">
        <v>105</v>
      </c>
      <c r="D187" s="53"/>
      <c r="E187" s="27"/>
      <c r="F187" s="27"/>
      <c r="G187" s="27"/>
      <c r="H187" s="114">
        <v>45925</v>
      </c>
      <c r="I187" s="27"/>
      <c r="J187" s="27"/>
      <c r="K187" s="27"/>
      <c r="L187" s="114">
        <v>45951</v>
      </c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114">
        <v>46071</v>
      </c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43"/>
      <c r="AN187" s="43"/>
      <c r="AO187" s="43"/>
      <c r="AP187" s="43"/>
      <c r="AQ187" s="7">
        <f t="shared" si="46"/>
        <v>137947</v>
      </c>
      <c r="AR187" s="3">
        <f t="shared" ref="AR187:AR189" si="50">34*3</f>
        <v>102</v>
      </c>
      <c r="AS187" s="8">
        <f t="shared" si="47"/>
        <v>1352.4215686274511</v>
      </c>
    </row>
    <row r="188" spans="1:45" x14ac:dyDescent="0.2">
      <c r="A188" s="182"/>
      <c r="B188" s="140" t="s">
        <v>99</v>
      </c>
      <c r="C188" s="52" t="s">
        <v>104</v>
      </c>
      <c r="D188" s="53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114">
        <v>45985</v>
      </c>
      <c r="Q188" s="27"/>
      <c r="R188" s="27"/>
      <c r="S188" s="27"/>
      <c r="T188" s="27"/>
      <c r="U188" s="27"/>
      <c r="V188" s="27"/>
      <c r="W188" s="114">
        <v>46050</v>
      </c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43"/>
      <c r="AJ188" s="43"/>
      <c r="AK188" s="127">
        <v>46156</v>
      </c>
      <c r="AL188" s="27"/>
      <c r="AM188" s="43"/>
      <c r="AN188" s="43"/>
      <c r="AO188" s="43"/>
      <c r="AP188" s="43"/>
      <c r="AQ188" s="7">
        <f t="shared" si="46"/>
        <v>138191</v>
      </c>
      <c r="AR188" s="3">
        <f t="shared" si="50"/>
        <v>102</v>
      </c>
      <c r="AS188" s="8">
        <f t="shared" si="47"/>
        <v>1354.813725490196</v>
      </c>
    </row>
    <row r="189" spans="1:45" ht="12.75" customHeight="1" x14ac:dyDescent="0.2">
      <c r="A189" s="182"/>
      <c r="B189" s="141"/>
      <c r="C189" s="52" t="s">
        <v>105</v>
      </c>
      <c r="D189" s="53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114">
        <v>45985</v>
      </c>
      <c r="Q189" s="27"/>
      <c r="R189" s="27"/>
      <c r="S189" s="27"/>
      <c r="T189" s="27"/>
      <c r="U189" s="27"/>
      <c r="V189" s="27"/>
      <c r="W189" s="114">
        <v>46050</v>
      </c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43"/>
      <c r="AJ189" s="43"/>
      <c r="AK189" s="132" t="s">
        <v>203</v>
      </c>
      <c r="AL189" s="27"/>
      <c r="AM189" s="43"/>
      <c r="AN189" s="43"/>
      <c r="AO189" s="43"/>
      <c r="AP189" s="43"/>
      <c r="AQ189" s="7">
        <f t="shared" si="46"/>
        <v>92035</v>
      </c>
      <c r="AR189" s="3">
        <f t="shared" si="50"/>
        <v>102</v>
      </c>
      <c r="AS189" s="8">
        <f t="shared" si="47"/>
        <v>902.3039215686274</v>
      </c>
    </row>
    <row r="190" spans="1:45" ht="12.75" customHeight="1" x14ac:dyDescent="0.2">
      <c r="A190" s="182"/>
      <c r="B190" s="140" t="s">
        <v>100</v>
      </c>
      <c r="C190" s="52" t="s">
        <v>104</v>
      </c>
      <c r="D190" s="51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114">
        <v>46051</v>
      </c>
      <c r="X190" s="27"/>
      <c r="Y190" s="27"/>
      <c r="Z190" s="27"/>
      <c r="AA190" s="27"/>
      <c r="AB190" s="27"/>
      <c r="AC190" s="114">
        <v>46091</v>
      </c>
      <c r="AD190" s="27"/>
      <c r="AE190" s="27"/>
      <c r="AF190" s="27"/>
      <c r="AG190" s="27"/>
      <c r="AH190" s="27"/>
      <c r="AI190" s="43"/>
      <c r="AJ190" s="43"/>
      <c r="AK190" s="127">
        <v>46156</v>
      </c>
      <c r="AL190" s="27"/>
      <c r="AM190" s="43"/>
      <c r="AN190" s="43"/>
      <c r="AO190" s="43"/>
      <c r="AP190" s="43"/>
      <c r="AQ190" s="7">
        <f t="shared" si="46"/>
        <v>138298</v>
      </c>
      <c r="AR190" s="3">
        <f>34*2</f>
        <v>68</v>
      </c>
      <c r="AS190" s="8">
        <f t="shared" si="47"/>
        <v>2033.7941176470588</v>
      </c>
    </row>
    <row r="191" spans="1:45" x14ac:dyDescent="0.2">
      <c r="A191" s="182"/>
      <c r="B191" s="141"/>
      <c r="C191" s="52" t="s">
        <v>105</v>
      </c>
      <c r="D191" s="53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114">
        <v>46051</v>
      </c>
      <c r="X191" s="27"/>
      <c r="Y191" s="27"/>
      <c r="Z191" s="27"/>
      <c r="AA191" s="27"/>
      <c r="AB191" s="27"/>
      <c r="AC191" s="114">
        <v>46091</v>
      </c>
      <c r="AD191" s="27"/>
      <c r="AE191" s="27"/>
      <c r="AF191" s="27"/>
      <c r="AG191" s="27"/>
      <c r="AH191" s="27"/>
      <c r="AI191" s="43"/>
      <c r="AJ191" s="43"/>
      <c r="AK191" s="127">
        <v>46156</v>
      </c>
      <c r="AL191" s="27"/>
      <c r="AM191" s="43"/>
      <c r="AN191" s="43"/>
      <c r="AO191" s="43"/>
      <c r="AP191" s="43"/>
      <c r="AQ191" s="7">
        <f t="shared" si="46"/>
        <v>138298</v>
      </c>
      <c r="AR191" s="3">
        <f t="shared" ref="AR191" si="51">34*2</f>
        <v>68</v>
      </c>
      <c r="AS191" s="8">
        <f t="shared" si="47"/>
        <v>2033.7941176470588</v>
      </c>
    </row>
    <row r="192" spans="1:45" ht="13.5" customHeight="1" x14ac:dyDescent="0.2">
      <c r="A192" s="182"/>
      <c r="B192" s="140" t="s">
        <v>101</v>
      </c>
      <c r="C192" s="52" t="s">
        <v>104</v>
      </c>
      <c r="D192" s="51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114">
        <v>46015</v>
      </c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43"/>
      <c r="AJ192" s="43"/>
      <c r="AK192" s="127">
        <v>46156</v>
      </c>
      <c r="AL192" s="27"/>
      <c r="AM192" s="43"/>
      <c r="AN192" s="43"/>
      <c r="AO192" s="43"/>
      <c r="AP192" s="43"/>
      <c r="AQ192" s="7">
        <f t="shared" si="46"/>
        <v>92171</v>
      </c>
      <c r="AR192" s="3">
        <f>34*1</f>
        <v>34</v>
      </c>
      <c r="AS192" s="8">
        <f t="shared" si="47"/>
        <v>2710.9117647058824</v>
      </c>
    </row>
    <row r="193" spans="1:45" ht="12.75" customHeight="1" x14ac:dyDescent="0.2">
      <c r="A193" s="182"/>
      <c r="B193" s="141"/>
      <c r="C193" s="52" t="s">
        <v>105</v>
      </c>
      <c r="D193" s="53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117">
        <v>46015</v>
      </c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43"/>
      <c r="AJ193" s="43"/>
      <c r="AK193" s="127">
        <v>46156</v>
      </c>
      <c r="AL193" s="27"/>
      <c r="AM193" s="43"/>
      <c r="AN193" s="43"/>
      <c r="AO193" s="43"/>
      <c r="AP193" s="43"/>
      <c r="AQ193" s="7">
        <f t="shared" si="46"/>
        <v>92171</v>
      </c>
      <c r="AR193" s="3">
        <f t="shared" ref="AR193:AR195" si="52">34*1</f>
        <v>34</v>
      </c>
      <c r="AS193" s="8">
        <f t="shared" si="47"/>
        <v>2710.9117647058824</v>
      </c>
    </row>
    <row r="194" spans="1:45" ht="12.75" customHeight="1" x14ac:dyDescent="0.2">
      <c r="A194" s="182"/>
      <c r="B194" s="140" t="s">
        <v>35</v>
      </c>
      <c r="C194" s="52" t="s">
        <v>104</v>
      </c>
      <c r="D194" s="53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114">
        <v>46100</v>
      </c>
      <c r="AE194" s="27"/>
      <c r="AF194" s="27"/>
      <c r="AG194" s="42"/>
      <c r="AH194" s="27"/>
      <c r="AI194" s="27"/>
      <c r="AJ194" s="43"/>
      <c r="AK194" s="27"/>
      <c r="AL194" s="27"/>
      <c r="AM194" s="43"/>
      <c r="AN194" s="43"/>
      <c r="AO194" s="43"/>
      <c r="AP194" s="43"/>
      <c r="AQ194" s="7">
        <f t="shared" si="46"/>
        <v>46100</v>
      </c>
      <c r="AR194" s="3">
        <f t="shared" si="52"/>
        <v>34</v>
      </c>
      <c r="AS194" s="8">
        <f t="shared" si="47"/>
        <v>1355.8823529411766</v>
      </c>
    </row>
    <row r="195" spans="1:45" ht="12.75" customHeight="1" x14ac:dyDescent="0.2">
      <c r="A195" s="182"/>
      <c r="B195" s="141"/>
      <c r="C195" s="52" t="s">
        <v>105</v>
      </c>
      <c r="D195" s="53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114">
        <v>46100</v>
      </c>
      <c r="AE195" s="27"/>
      <c r="AF195" s="27"/>
      <c r="AG195" s="27"/>
      <c r="AH195" s="27"/>
      <c r="AI195" s="27"/>
      <c r="AJ195" s="42"/>
      <c r="AK195" s="27"/>
      <c r="AL195" s="27"/>
      <c r="AM195" s="43"/>
      <c r="AN195" s="43"/>
      <c r="AO195" s="43"/>
      <c r="AP195" s="43"/>
      <c r="AQ195" s="7">
        <f t="shared" si="46"/>
        <v>46100</v>
      </c>
      <c r="AR195" s="3">
        <f t="shared" si="52"/>
        <v>34</v>
      </c>
      <c r="AS195" s="8">
        <f t="shared" si="47"/>
        <v>1355.8823529411766</v>
      </c>
    </row>
    <row r="196" spans="1:45" ht="12.75" customHeight="1" x14ac:dyDescent="0.2">
      <c r="A196" s="182"/>
      <c r="B196" s="140" t="s">
        <v>28</v>
      </c>
      <c r="C196" s="52" t="s">
        <v>104</v>
      </c>
      <c r="D196" s="53"/>
      <c r="E196" s="27"/>
      <c r="F196" s="27"/>
      <c r="G196" s="27"/>
      <c r="H196" s="27"/>
      <c r="I196" s="27"/>
      <c r="J196" s="27"/>
      <c r="K196" s="27"/>
      <c r="L196" s="27"/>
      <c r="M196" s="110" t="s">
        <v>170</v>
      </c>
      <c r="N196" s="27"/>
      <c r="O196" s="27"/>
      <c r="P196" s="27"/>
      <c r="Q196" s="27"/>
      <c r="R196" s="27"/>
      <c r="S196" s="27"/>
      <c r="T196" s="114">
        <v>46014</v>
      </c>
      <c r="U196" s="27"/>
      <c r="V196" s="27"/>
      <c r="W196" s="27"/>
      <c r="X196" s="27"/>
      <c r="Y196" s="114">
        <v>46062</v>
      </c>
      <c r="Z196" s="27"/>
      <c r="AA196" s="27"/>
      <c r="AB196" s="27"/>
      <c r="AC196" s="27"/>
      <c r="AD196" s="27"/>
      <c r="AE196" s="27"/>
      <c r="AF196" s="114">
        <v>46121</v>
      </c>
      <c r="AG196" s="27"/>
      <c r="AH196" s="27"/>
      <c r="AI196" s="42"/>
      <c r="AJ196" s="27"/>
      <c r="AK196" s="27"/>
      <c r="AL196" s="27"/>
      <c r="AM196" s="43"/>
      <c r="AN196" s="43"/>
      <c r="AO196" s="43"/>
      <c r="AP196" s="43"/>
      <c r="AQ196" s="7">
        <f t="shared" si="46"/>
        <v>138197</v>
      </c>
      <c r="AR196" s="3">
        <f>34*3</f>
        <v>102</v>
      </c>
      <c r="AS196" s="8">
        <f t="shared" si="47"/>
        <v>1354.8725490196077</v>
      </c>
    </row>
    <row r="197" spans="1:45" ht="12.75" customHeight="1" x14ac:dyDescent="0.2">
      <c r="A197" s="182"/>
      <c r="B197" s="141"/>
      <c r="C197" s="52" t="s">
        <v>105</v>
      </c>
      <c r="D197" s="51"/>
      <c r="E197" s="27"/>
      <c r="F197" s="27"/>
      <c r="G197" s="27"/>
      <c r="H197" s="27"/>
      <c r="I197" s="27"/>
      <c r="J197" s="27"/>
      <c r="K197" s="27"/>
      <c r="L197" s="27"/>
      <c r="M197" s="110" t="s">
        <v>170</v>
      </c>
      <c r="N197" s="27"/>
      <c r="O197" s="27"/>
      <c r="P197" s="27"/>
      <c r="Q197" s="27"/>
      <c r="R197" s="27"/>
      <c r="S197" s="27"/>
      <c r="T197" s="114">
        <v>46014</v>
      </c>
      <c r="U197" s="27"/>
      <c r="V197" s="27"/>
      <c r="W197" s="27"/>
      <c r="X197" s="27"/>
      <c r="Y197" s="114">
        <v>46062</v>
      </c>
      <c r="Z197" s="27"/>
      <c r="AA197" s="27"/>
      <c r="AB197" s="27"/>
      <c r="AC197" s="27"/>
      <c r="AD197" s="27"/>
      <c r="AE197" s="27"/>
      <c r="AF197" s="117">
        <v>46121</v>
      </c>
      <c r="AG197" s="42"/>
      <c r="AH197" s="27"/>
      <c r="AI197" s="27"/>
      <c r="AJ197" s="43"/>
      <c r="AK197" s="42"/>
      <c r="AL197" s="27"/>
      <c r="AM197" s="43"/>
      <c r="AN197" s="43"/>
      <c r="AO197" s="43"/>
      <c r="AP197" s="43"/>
      <c r="AQ197" s="7">
        <f t="shared" si="46"/>
        <v>138197</v>
      </c>
      <c r="AR197" s="3">
        <f t="shared" ref="AR197" si="53">34*3</f>
        <v>102</v>
      </c>
      <c r="AS197" s="8">
        <f t="shared" si="47"/>
        <v>1354.8725490196077</v>
      </c>
    </row>
    <row r="198" spans="1:45" ht="12.75" customHeight="1" x14ac:dyDescent="0.2">
      <c r="A198" s="182"/>
      <c r="B198" s="140" t="s">
        <v>30</v>
      </c>
      <c r="C198" s="52" t="s">
        <v>104</v>
      </c>
      <c r="D198" s="53"/>
      <c r="E198" s="27"/>
      <c r="F198" s="27"/>
      <c r="G198" s="27"/>
      <c r="H198" s="27"/>
      <c r="I198" s="27"/>
      <c r="J198" s="27"/>
      <c r="K198" s="27"/>
      <c r="L198" s="27"/>
      <c r="M198" s="110" t="s">
        <v>165</v>
      </c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114">
        <v>46092</v>
      </c>
      <c r="AD198" s="27"/>
      <c r="AE198" s="27"/>
      <c r="AF198" s="27"/>
      <c r="AG198" s="27"/>
      <c r="AH198" s="42"/>
      <c r="AI198" s="42"/>
      <c r="AJ198" s="43"/>
      <c r="AK198" s="27"/>
      <c r="AL198" s="27"/>
      <c r="AM198" s="43"/>
      <c r="AN198" s="43"/>
      <c r="AO198" s="43"/>
      <c r="AP198" s="43"/>
      <c r="AQ198" s="7">
        <f t="shared" si="46"/>
        <v>46092</v>
      </c>
      <c r="AR198" s="3">
        <f>34*2</f>
        <v>68</v>
      </c>
      <c r="AS198" s="8">
        <f t="shared" si="47"/>
        <v>677.82352941176475</v>
      </c>
    </row>
    <row r="199" spans="1:45" ht="12.75" customHeight="1" x14ac:dyDescent="0.2">
      <c r="A199" s="182"/>
      <c r="B199" s="141"/>
      <c r="C199" s="52" t="s">
        <v>105</v>
      </c>
      <c r="D199" s="53"/>
      <c r="E199" s="27"/>
      <c r="F199" s="27"/>
      <c r="G199" s="27"/>
      <c r="H199" s="27"/>
      <c r="I199" s="27"/>
      <c r="J199" s="27"/>
      <c r="K199" s="27"/>
      <c r="L199" s="27"/>
      <c r="M199" s="110" t="s">
        <v>165</v>
      </c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114">
        <v>46092</v>
      </c>
      <c r="AD199" s="27"/>
      <c r="AE199" s="27"/>
      <c r="AF199" s="27"/>
      <c r="AG199" s="27"/>
      <c r="AH199" s="42"/>
      <c r="AI199" s="42"/>
      <c r="AJ199" s="43"/>
      <c r="AK199" s="27"/>
      <c r="AL199" s="27"/>
      <c r="AM199" s="43"/>
      <c r="AN199" s="43"/>
      <c r="AO199" s="43"/>
      <c r="AP199" s="43"/>
      <c r="AQ199" s="7">
        <f t="shared" si="46"/>
        <v>46092</v>
      </c>
      <c r="AR199" s="3">
        <f t="shared" ref="AR199:AR201" si="54">34*2</f>
        <v>68</v>
      </c>
      <c r="AS199" s="8">
        <f t="shared" si="47"/>
        <v>677.82352941176475</v>
      </c>
    </row>
    <row r="200" spans="1:45" ht="12.75" customHeight="1" x14ac:dyDescent="0.2">
      <c r="A200" s="182"/>
      <c r="B200" s="140" t="s">
        <v>34</v>
      </c>
      <c r="C200" s="52" t="s">
        <v>104</v>
      </c>
      <c r="D200" s="53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114">
        <v>46010</v>
      </c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114">
        <v>46097</v>
      </c>
      <c r="AE200" s="27"/>
      <c r="AF200" s="27"/>
      <c r="AG200" s="27"/>
      <c r="AH200" s="42"/>
      <c r="AI200" s="42"/>
      <c r="AJ200" s="43"/>
      <c r="AK200" s="27"/>
      <c r="AL200" s="27"/>
      <c r="AM200" s="43"/>
      <c r="AN200" s="43"/>
      <c r="AO200" s="43"/>
      <c r="AP200" s="43"/>
      <c r="AQ200" s="7">
        <f t="shared" si="46"/>
        <v>92107</v>
      </c>
      <c r="AR200" s="3">
        <f t="shared" si="54"/>
        <v>68</v>
      </c>
      <c r="AS200" s="8">
        <f t="shared" si="47"/>
        <v>1354.5147058823529</v>
      </c>
    </row>
    <row r="201" spans="1:45" ht="12.75" customHeight="1" x14ac:dyDescent="0.2">
      <c r="A201" s="182"/>
      <c r="B201" s="141"/>
      <c r="C201" s="52" t="s">
        <v>105</v>
      </c>
      <c r="D201" s="53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114">
        <v>46010</v>
      </c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114">
        <v>46097</v>
      </c>
      <c r="AE201" s="27"/>
      <c r="AF201" s="27"/>
      <c r="AG201" s="27"/>
      <c r="AH201" s="42"/>
      <c r="AI201" s="42"/>
      <c r="AJ201" s="43"/>
      <c r="AK201" s="27"/>
      <c r="AL201" s="27"/>
      <c r="AM201" s="43"/>
      <c r="AN201" s="43"/>
      <c r="AO201" s="43"/>
      <c r="AP201" s="43"/>
      <c r="AQ201" s="7">
        <f t="shared" si="46"/>
        <v>92107</v>
      </c>
      <c r="AR201" s="3">
        <f t="shared" si="54"/>
        <v>68</v>
      </c>
      <c r="AS201" s="8">
        <f t="shared" si="47"/>
        <v>1354.5147058823529</v>
      </c>
    </row>
    <row r="202" spans="1:45" ht="12.75" customHeight="1" x14ac:dyDescent="0.2">
      <c r="A202" s="182"/>
      <c r="B202" s="140" t="s">
        <v>29</v>
      </c>
      <c r="C202" s="52" t="s">
        <v>104</v>
      </c>
      <c r="D202" s="51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110" t="s">
        <v>169</v>
      </c>
      <c r="P202" s="27"/>
      <c r="Q202" s="27"/>
      <c r="R202" s="27"/>
      <c r="S202" s="27"/>
      <c r="T202" s="114">
        <v>46017</v>
      </c>
      <c r="U202" s="27"/>
      <c r="V202" s="27"/>
      <c r="W202" s="27"/>
      <c r="X202" s="27"/>
      <c r="Y202" s="27"/>
      <c r="Z202" s="27"/>
      <c r="AA202" s="114">
        <v>46080</v>
      </c>
      <c r="AB202" s="27"/>
      <c r="AC202" s="27"/>
      <c r="AD202" s="27"/>
      <c r="AE202" s="27"/>
      <c r="AF202" s="27"/>
      <c r="AG202" s="27"/>
      <c r="AH202" s="42"/>
      <c r="AI202" s="27"/>
      <c r="AJ202" s="27"/>
      <c r="AK202" s="27"/>
      <c r="AL202" s="27"/>
      <c r="AM202" s="43"/>
      <c r="AN202" s="43"/>
      <c r="AO202" s="43"/>
      <c r="AP202" s="43"/>
      <c r="AQ202" s="7">
        <f t="shared" si="46"/>
        <v>92097</v>
      </c>
      <c r="AR202" s="3">
        <f>34*1</f>
        <v>34</v>
      </c>
      <c r="AS202" s="8">
        <f t="shared" si="47"/>
        <v>2708.7352941176468</v>
      </c>
    </row>
    <row r="203" spans="1:45" ht="12.75" customHeight="1" x14ac:dyDescent="0.2">
      <c r="A203" s="182"/>
      <c r="B203" s="141"/>
      <c r="C203" s="52" t="s">
        <v>105</v>
      </c>
      <c r="D203" s="51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110" t="s">
        <v>169</v>
      </c>
      <c r="P203" s="27"/>
      <c r="Q203" s="27"/>
      <c r="R203" s="27"/>
      <c r="S203" s="27"/>
      <c r="T203" s="114">
        <v>46017</v>
      </c>
      <c r="U203" s="27"/>
      <c r="V203" s="27"/>
      <c r="W203" s="27"/>
      <c r="X203" s="27"/>
      <c r="Y203" s="27"/>
      <c r="Z203" s="27"/>
      <c r="AA203" s="114">
        <v>46080</v>
      </c>
      <c r="AB203" s="27"/>
      <c r="AC203" s="27"/>
      <c r="AD203" s="27"/>
      <c r="AE203" s="27"/>
      <c r="AF203" s="27"/>
      <c r="AG203" s="27"/>
      <c r="AH203" s="42"/>
      <c r="AI203" s="27"/>
      <c r="AJ203" s="27"/>
      <c r="AK203" s="27"/>
      <c r="AL203" s="27"/>
      <c r="AM203" s="43"/>
      <c r="AN203" s="43"/>
      <c r="AO203" s="43"/>
      <c r="AP203" s="43"/>
      <c r="AQ203" s="7">
        <f t="shared" si="46"/>
        <v>92097</v>
      </c>
      <c r="AR203" s="3">
        <f t="shared" ref="AR203:AR207" si="55">34*1</f>
        <v>34</v>
      </c>
      <c r="AS203" s="8">
        <f t="shared" si="47"/>
        <v>2708.7352941176468</v>
      </c>
    </row>
    <row r="204" spans="1:45" ht="12.75" customHeight="1" x14ac:dyDescent="0.2">
      <c r="A204" s="182"/>
      <c r="B204" s="143" t="s">
        <v>53</v>
      </c>
      <c r="C204" s="52" t="s">
        <v>104</v>
      </c>
      <c r="D204" s="51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114">
        <v>46000</v>
      </c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42"/>
      <c r="AI204" s="27"/>
      <c r="AJ204" s="27"/>
      <c r="AK204" s="27"/>
      <c r="AL204" s="27"/>
      <c r="AM204" s="43"/>
      <c r="AN204" s="43"/>
      <c r="AO204" s="43"/>
      <c r="AP204" s="43"/>
      <c r="AQ204" s="7">
        <f t="shared" si="46"/>
        <v>46000</v>
      </c>
      <c r="AR204" s="3">
        <f t="shared" si="55"/>
        <v>34</v>
      </c>
      <c r="AS204" s="8">
        <f t="shared" si="47"/>
        <v>1352.9411764705883</v>
      </c>
    </row>
    <row r="205" spans="1:45" ht="12.75" customHeight="1" x14ac:dyDescent="0.2">
      <c r="A205" s="182"/>
      <c r="B205" s="143"/>
      <c r="C205" s="52" t="s">
        <v>105</v>
      </c>
      <c r="D205" s="51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114">
        <v>46000</v>
      </c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114">
        <v>46101</v>
      </c>
      <c r="AE205" s="27"/>
      <c r="AF205" s="27"/>
      <c r="AG205" s="27"/>
      <c r="AH205" s="42"/>
      <c r="AI205" s="27"/>
      <c r="AJ205" s="27"/>
      <c r="AK205" s="27"/>
      <c r="AL205" s="27"/>
      <c r="AM205" s="43"/>
      <c r="AN205" s="43"/>
      <c r="AO205" s="43"/>
      <c r="AP205" s="43"/>
      <c r="AQ205" s="7">
        <f t="shared" si="46"/>
        <v>92101</v>
      </c>
      <c r="AR205" s="3">
        <f t="shared" si="55"/>
        <v>34</v>
      </c>
      <c r="AS205" s="8">
        <f t="shared" si="47"/>
        <v>2708.8529411764707</v>
      </c>
    </row>
    <row r="206" spans="1:45" ht="12.75" customHeight="1" x14ac:dyDescent="0.2">
      <c r="A206" s="182"/>
      <c r="B206" s="143" t="s">
        <v>54</v>
      </c>
      <c r="C206" s="52" t="s">
        <v>104</v>
      </c>
      <c r="D206" s="51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114">
        <v>45999</v>
      </c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114">
        <v>46101</v>
      </c>
      <c r="AE206" s="27"/>
      <c r="AF206" s="27"/>
      <c r="AG206" s="27"/>
      <c r="AH206" s="42"/>
      <c r="AI206" s="27"/>
      <c r="AJ206" s="27"/>
      <c r="AK206" s="27"/>
      <c r="AL206" s="27"/>
      <c r="AM206" s="43"/>
      <c r="AN206" s="43"/>
      <c r="AO206" s="43"/>
      <c r="AP206" s="43"/>
      <c r="AQ206" s="7">
        <f t="shared" si="46"/>
        <v>92100</v>
      </c>
      <c r="AR206" s="3">
        <f t="shared" si="55"/>
        <v>34</v>
      </c>
      <c r="AS206" s="8">
        <f t="shared" si="47"/>
        <v>2708.8235294117649</v>
      </c>
    </row>
    <row r="207" spans="1:45" ht="12.75" customHeight="1" x14ac:dyDescent="0.2">
      <c r="A207" s="182"/>
      <c r="B207" s="143"/>
      <c r="C207" s="52" t="s">
        <v>105</v>
      </c>
      <c r="D207" s="51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114">
        <v>45999</v>
      </c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114">
        <v>46093</v>
      </c>
      <c r="AD207" s="27"/>
      <c r="AE207" s="27"/>
      <c r="AF207" s="27"/>
      <c r="AG207" s="27"/>
      <c r="AH207" s="42"/>
      <c r="AI207" s="27"/>
      <c r="AJ207" s="27"/>
      <c r="AK207" s="27"/>
      <c r="AL207" s="27"/>
      <c r="AM207" s="43"/>
      <c r="AN207" s="43"/>
      <c r="AO207" s="43"/>
      <c r="AP207" s="43"/>
      <c r="AQ207" s="7">
        <f t="shared" si="46"/>
        <v>92092</v>
      </c>
      <c r="AR207" s="3">
        <f t="shared" si="55"/>
        <v>34</v>
      </c>
      <c r="AS207" s="8">
        <f t="shared" si="47"/>
        <v>2708.5882352941176</v>
      </c>
    </row>
    <row r="208" spans="1:45" ht="12.75" customHeight="1" x14ac:dyDescent="0.2">
      <c r="A208" s="182"/>
      <c r="B208" s="143" t="s">
        <v>87</v>
      </c>
      <c r="C208" s="52" t="s">
        <v>104</v>
      </c>
      <c r="D208" s="51"/>
      <c r="E208" s="27"/>
      <c r="F208" s="27"/>
      <c r="G208" s="27"/>
      <c r="H208" s="27"/>
      <c r="I208" s="27"/>
      <c r="J208" s="114">
        <v>45939</v>
      </c>
      <c r="K208" s="27"/>
      <c r="L208" s="27"/>
      <c r="M208" s="27"/>
      <c r="N208" s="27"/>
      <c r="O208" s="110" t="s">
        <v>171</v>
      </c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114">
        <v>46093</v>
      </c>
      <c r="AD208" s="27"/>
      <c r="AE208" s="27"/>
      <c r="AF208" s="27"/>
      <c r="AG208" s="27"/>
      <c r="AH208" s="42"/>
      <c r="AI208" s="27"/>
      <c r="AJ208" s="27"/>
      <c r="AK208" s="27"/>
      <c r="AL208" s="27"/>
      <c r="AM208" s="43"/>
      <c r="AN208" s="43"/>
      <c r="AO208" s="43"/>
      <c r="AP208" s="43"/>
      <c r="AQ208" s="7">
        <f t="shared" si="46"/>
        <v>92032</v>
      </c>
      <c r="AR208" s="3">
        <f>34*2</f>
        <v>68</v>
      </c>
      <c r="AS208" s="8">
        <f t="shared" si="47"/>
        <v>1353.4117647058824</v>
      </c>
    </row>
    <row r="209" spans="1:45" ht="12.75" customHeight="1" x14ac:dyDescent="0.2">
      <c r="A209" s="182"/>
      <c r="B209" s="143"/>
      <c r="C209" s="52" t="s">
        <v>105</v>
      </c>
      <c r="D209" s="51"/>
      <c r="E209" s="27"/>
      <c r="F209" s="27"/>
      <c r="G209" s="27"/>
      <c r="H209" s="27"/>
      <c r="I209" s="27"/>
      <c r="J209" s="114">
        <v>45939</v>
      </c>
      <c r="K209" s="27"/>
      <c r="L209" s="27"/>
      <c r="M209" s="27"/>
      <c r="N209" s="27"/>
      <c r="O209" s="110" t="s">
        <v>171</v>
      </c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114">
        <v>46120</v>
      </c>
      <c r="AG209" s="27"/>
      <c r="AH209" s="42"/>
      <c r="AI209" s="27"/>
      <c r="AJ209" s="27"/>
      <c r="AK209" s="27"/>
      <c r="AL209" s="27"/>
      <c r="AM209" s="43"/>
      <c r="AN209" s="43"/>
      <c r="AO209" s="43"/>
      <c r="AP209" s="43"/>
      <c r="AQ209" s="7">
        <f t="shared" si="46"/>
        <v>92059</v>
      </c>
      <c r="AR209" s="3">
        <f t="shared" ref="AR209:AR211" si="56">34*2</f>
        <v>68</v>
      </c>
      <c r="AS209" s="8">
        <f t="shared" si="47"/>
        <v>1353.8088235294117</v>
      </c>
    </row>
    <row r="210" spans="1:45" ht="12.75" customHeight="1" x14ac:dyDescent="0.2">
      <c r="A210" s="182"/>
      <c r="B210" s="143" t="s">
        <v>74</v>
      </c>
      <c r="C210" s="52" t="s">
        <v>104</v>
      </c>
      <c r="D210" s="51"/>
      <c r="E210" s="27"/>
      <c r="F210" s="27"/>
      <c r="G210" s="27"/>
      <c r="H210" s="114">
        <v>45930</v>
      </c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114">
        <v>46120</v>
      </c>
      <c r="AG210" s="27"/>
      <c r="AH210" s="42"/>
      <c r="AI210" s="27"/>
      <c r="AJ210" s="27"/>
      <c r="AK210" s="27"/>
      <c r="AL210" s="114">
        <v>46160</v>
      </c>
      <c r="AM210" s="43"/>
      <c r="AN210" s="43"/>
      <c r="AO210" s="43"/>
      <c r="AP210" s="43"/>
      <c r="AQ210" s="7">
        <f t="shared" si="46"/>
        <v>138210</v>
      </c>
      <c r="AR210" s="3">
        <f t="shared" si="56"/>
        <v>68</v>
      </c>
      <c r="AS210" s="8">
        <f t="shared" si="47"/>
        <v>2032.5</v>
      </c>
    </row>
    <row r="211" spans="1:45" ht="12.75" customHeight="1" x14ac:dyDescent="0.2">
      <c r="A211" s="182"/>
      <c r="B211" s="143"/>
      <c r="C211" s="52" t="s">
        <v>105</v>
      </c>
      <c r="D211" s="51"/>
      <c r="E211" s="27"/>
      <c r="F211" s="27"/>
      <c r="G211" s="27"/>
      <c r="H211" s="114">
        <v>45930</v>
      </c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42"/>
      <c r="AI211" s="27"/>
      <c r="AJ211" s="27"/>
      <c r="AK211" s="27"/>
      <c r="AL211" s="114">
        <v>46160</v>
      </c>
      <c r="AM211" s="43"/>
      <c r="AN211" s="43"/>
      <c r="AO211" s="43"/>
      <c r="AP211" s="43"/>
      <c r="AQ211" s="7">
        <f t="shared" si="46"/>
        <v>92090</v>
      </c>
      <c r="AR211" s="3">
        <f t="shared" si="56"/>
        <v>68</v>
      </c>
      <c r="AS211" s="8">
        <f t="shared" si="47"/>
        <v>1354.2647058823529</v>
      </c>
    </row>
    <row r="212" spans="1:45" ht="27" customHeight="1" x14ac:dyDescent="0.2">
      <c r="A212" s="68"/>
      <c r="B212" s="69"/>
      <c r="C212" s="69"/>
      <c r="D212" s="69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  <c r="AA212" s="67"/>
      <c r="AB212" s="67"/>
      <c r="AC212" s="67"/>
      <c r="AD212" s="67"/>
      <c r="AE212" s="67"/>
      <c r="AF212" s="67"/>
      <c r="AG212" s="67"/>
      <c r="AH212" s="67"/>
      <c r="AI212" s="67"/>
      <c r="AJ212" s="67"/>
      <c r="AK212" s="67"/>
      <c r="AL212" s="67"/>
      <c r="AM212" s="68"/>
      <c r="AN212" s="68"/>
      <c r="AO212" s="68"/>
      <c r="AP212" s="68"/>
      <c r="AQ212" s="68"/>
      <c r="AR212" s="68"/>
      <c r="AS212" s="68"/>
    </row>
    <row r="213" spans="1:45" s="2" customFormat="1" ht="81.75" customHeight="1" x14ac:dyDescent="0.2">
      <c r="A213" s="185" t="s">
        <v>36</v>
      </c>
      <c r="B213" s="185"/>
      <c r="C213" s="185"/>
      <c r="D213" s="185"/>
      <c r="E213" s="144" t="s">
        <v>40</v>
      </c>
      <c r="F213" s="144"/>
      <c r="G213" s="144"/>
      <c r="H213" s="144"/>
      <c r="I213" s="144"/>
      <c r="J213" s="144"/>
      <c r="K213" s="144"/>
      <c r="L213" s="144"/>
      <c r="M213" s="144"/>
      <c r="N213" s="144"/>
      <c r="O213" s="144"/>
      <c r="P213" s="144"/>
      <c r="Q213" s="144"/>
      <c r="R213" s="144"/>
      <c r="S213" s="144"/>
      <c r="T213" s="144"/>
      <c r="U213" s="144"/>
      <c r="V213" s="144"/>
      <c r="W213" s="144"/>
      <c r="X213" s="144"/>
      <c r="Y213" s="144"/>
      <c r="Z213" s="144"/>
      <c r="AA213" s="144"/>
      <c r="AB213" s="144"/>
      <c r="AC213" s="144"/>
      <c r="AD213" s="144"/>
      <c r="AE213" s="144"/>
      <c r="AF213" s="144"/>
      <c r="AG213" s="144"/>
      <c r="AH213" s="144"/>
      <c r="AI213" s="144"/>
      <c r="AJ213" s="144"/>
      <c r="AK213" s="144"/>
      <c r="AL213" s="144"/>
      <c r="AM213" s="144"/>
      <c r="AN213" s="144"/>
      <c r="AO213" s="144"/>
      <c r="AP213" s="144"/>
      <c r="AQ213" s="146" t="s">
        <v>20</v>
      </c>
      <c r="AR213" s="183" t="s">
        <v>22</v>
      </c>
      <c r="AS213" s="184" t="s">
        <v>21</v>
      </c>
    </row>
    <row r="214" spans="1:45" s="2" customFormat="1" ht="21.75" customHeight="1" x14ac:dyDescent="0.2">
      <c r="A214" s="143" t="s">
        <v>0</v>
      </c>
      <c r="B214" s="143"/>
      <c r="C214" s="143"/>
      <c r="D214" s="23" t="s">
        <v>18</v>
      </c>
      <c r="E214" s="143" t="s">
        <v>1</v>
      </c>
      <c r="F214" s="143"/>
      <c r="G214" s="143"/>
      <c r="H214" s="143"/>
      <c r="I214" s="143" t="s">
        <v>2</v>
      </c>
      <c r="J214" s="143"/>
      <c r="K214" s="143"/>
      <c r="L214" s="143"/>
      <c r="M214" s="143" t="s">
        <v>3</v>
      </c>
      <c r="N214" s="143"/>
      <c r="O214" s="143"/>
      <c r="P214" s="143"/>
      <c r="Q214" s="143" t="s">
        <v>4</v>
      </c>
      <c r="R214" s="143"/>
      <c r="S214" s="143"/>
      <c r="T214" s="143"/>
      <c r="U214" s="143" t="s">
        <v>5</v>
      </c>
      <c r="V214" s="143"/>
      <c r="W214" s="143"/>
      <c r="X214" s="143" t="s">
        <v>6</v>
      </c>
      <c r="Y214" s="143"/>
      <c r="Z214" s="143"/>
      <c r="AA214" s="143"/>
      <c r="AB214" s="143" t="s">
        <v>7</v>
      </c>
      <c r="AC214" s="143"/>
      <c r="AD214" s="143"/>
      <c r="AE214" s="143" t="s">
        <v>8</v>
      </c>
      <c r="AF214" s="143"/>
      <c r="AG214" s="143"/>
      <c r="AH214" s="143"/>
      <c r="AI214" s="143"/>
      <c r="AJ214" s="143" t="s">
        <v>9</v>
      </c>
      <c r="AK214" s="143"/>
      <c r="AL214" s="143"/>
      <c r="AM214" s="143" t="s">
        <v>10</v>
      </c>
      <c r="AN214" s="143"/>
      <c r="AO214" s="143"/>
      <c r="AP214" s="143"/>
      <c r="AQ214" s="146"/>
      <c r="AR214" s="183"/>
      <c r="AS214" s="184"/>
    </row>
    <row r="215" spans="1:45" s="6" customFormat="1" ht="11.25" customHeight="1" x14ac:dyDescent="0.2">
      <c r="A215" s="143"/>
      <c r="B215" s="143"/>
      <c r="C215" s="143"/>
      <c r="D215" s="23" t="s">
        <v>19</v>
      </c>
      <c r="E215" s="5">
        <v>1</v>
      </c>
      <c r="F215" s="5">
        <v>2</v>
      </c>
      <c r="G215" s="5">
        <v>3</v>
      </c>
      <c r="H215" s="5">
        <v>4</v>
      </c>
      <c r="I215" s="5">
        <v>5</v>
      </c>
      <c r="J215" s="5">
        <v>6</v>
      </c>
      <c r="K215" s="5">
        <v>7</v>
      </c>
      <c r="L215" s="5">
        <v>8</v>
      </c>
      <c r="M215" s="5">
        <v>9</v>
      </c>
      <c r="N215" s="5">
        <v>10</v>
      </c>
      <c r="O215" s="5">
        <v>11</v>
      </c>
      <c r="P215" s="5">
        <v>12</v>
      </c>
      <c r="Q215" s="5">
        <v>13</v>
      </c>
      <c r="R215" s="5">
        <v>14</v>
      </c>
      <c r="S215" s="5">
        <v>15</v>
      </c>
      <c r="T215" s="5">
        <v>16</v>
      </c>
      <c r="U215" s="5">
        <v>17</v>
      </c>
      <c r="V215" s="5">
        <v>18</v>
      </c>
      <c r="W215" s="5">
        <v>19</v>
      </c>
      <c r="X215" s="5">
        <v>20</v>
      </c>
      <c r="Y215" s="5">
        <v>21</v>
      </c>
      <c r="Z215" s="5">
        <v>22</v>
      </c>
      <c r="AA215" s="5">
        <v>23</v>
      </c>
      <c r="AB215" s="5">
        <v>24</v>
      </c>
      <c r="AC215" s="5">
        <v>25</v>
      </c>
      <c r="AD215" s="5">
        <v>26</v>
      </c>
      <c r="AE215" s="5">
        <v>27</v>
      </c>
      <c r="AF215" s="5">
        <v>28</v>
      </c>
      <c r="AG215" s="5">
        <v>29</v>
      </c>
      <c r="AH215" s="5">
        <v>30</v>
      </c>
      <c r="AI215" s="5">
        <v>31</v>
      </c>
      <c r="AJ215" s="5">
        <v>32</v>
      </c>
      <c r="AK215" s="5">
        <v>33</v>
      </c>
      <c r="AL215" s="5">
        <v>34</v>
      </c>
      <c r="AM215" s="5">
        <v>35</v>
      </c>
      <c r="AN215" s="5">
        <v>36</v>
      </c>
      <c r="AO215" s="5">
        <v>37</v>
      </c>
      <c r="AP215" s="5">
        <v>38</v>
      </c>
      <c r="AQ215" s="146"/>
      <c r="AR215" s="183"/>
      <c r="AS215" s="184"/>
    </row>
    <row r="216" spans="1:45" ht="12.75" customHeight="1" x14ac:dyDescent="0.2">
      <c r="A216" s="182" t="s">
        <v>25</v>
      </c>
      <c r="B216" s="140" t="s">
        <v>13</v>
      </c>
      <c r="C216" s="52" t="s">
        <v>108</v>
      </c>
      <c r="D216" s="53"/>
      <c r="E216" s="27"/>
      <c r="F216" s="27"/>
      <c r="G216" s="110" t="s">
        <v>168</v>
      </c>
      <c r="H216" s="27"/>
      <c r="I216" s="27"/>
      <c r="J216" s="27"/>
      <c r="K216" s="114">
        <v>45952</v>
      </c>
      <c r="L216" s="27"/>
      <c r="M216" s="27"/>
      <c r="N216" s="27"/>
      <c r="O216" s="27"/>
      <c r="P216" s="27"/>
      <c r="Q216" s="27"/>
      <c r="R216" s="114">
        <v>46000</v>
      </c>
      <c r="S216" s="27"/>
      <c r="T216" s="27"/>
      <c r="U216" s="27"/>
      <c r="V216" s="114">
        <v>46042</v>
      </c>
      <c r="W216" s="27"/>
      <c r="X216" s="27"/>
      <c r="Y216" s="27"/>
      <c r="Z216" s="27"/>
      <c r="AA216" s="27"/>
      <c r="AB216" s="27"/>
      <c r="AC216" s="27"/>
      <c r="AD216" s="114">
        <v>46100</v>
      </c>
      <c r="AE216" s="27"/>
      <c r="AF216" s="27"/>
      <c r="AG216" s="27"/>
      <c r="AH216" s="127">
        <v>46134</v>
      </c>
      <c r="AI216" s="27"/>
      <c r="AJ216" s="27"/>
      <c r="AK216" s="27"/>
      <c r="AL216" s="27"/>
      <c r="AM216" s="7"/>
      <c r="AN216" s="7"/>
      <c r="AO216" s="7"/>
      <c r="AP216" s="7"/>
      <c r="AQ216" s="7">
        <f t="shared" ref="AQ216:AQ247" si="57">SUM(E216:AP216)</f>
        <v>230228</v>
      </c>
      <c r="AR216" s="3">
        <f>34*3</f>
        <v>102</v>
      </c>
      <c r="AS216" s="8">
        <f t="shared" ref="AS216:AS247" si="58">AQ216/AR216</f>
        <v>2257.1372549019607</v>
      </c>
    </row>
    <row r="217" spans="1:45" x14ac:dyDescent="0.2">
      <c r="A217" s="182"/>
      <c r="B217" s="141"/>
      <c r="C217" s="52" t="s">
        <v>109</v>
      </c>
      <c r="D217" s="53"/>
      <c r="E217" s="27"/>
      <c r="F217" s="27"/>
      <c r="G217" s="110" t="s">
        <v>168</v>
      </c>
      <c r="H217" s="27"/>
      <c r="I217" s="27"/>
      <c r="J217" s="27"/>
      <c r="K217" s="114">
        <v>45952</v>
      </c>
      <c r="L217" s="27"/>
      <c r="M217" s="27"/>
      <c r="N217" s="27"/>
      <c r="O217" s="27"/>
      <c r="P217" s="27"/>
      <c r="Q217" s="27"/>
      <c r="R217" s="114">
        <v>46000</v>
      </c>
      <c r="S217" s="27"/>
      <c r="T217" s="27"/>
      <c r="U217" s="27"/>
      <c r="V217" s="114">
        <v>46042</v>
      </c>
      <c r="W217" s="27"/>
      <c r="X217" s="27"/>
      <c r="Y217" s="27"/>
      <c r="Z217" s="27"/>
      <c r="AA217" s="27"/>
      <c r="AB217" s="27"/>
      <c r="AC217" s="27"/>
      <c r="AD217" s="114">
        <v>46100</v>
      </c>
      <c r="AE217" s="27"/>
      <c r="AF217" s="27"/>
      <c r="AG217" s="27"/>
      <c r="AH217" s="127">
        <v>46134</v>
      </c>
      <c r="AI217" s="27"/>
      <c r="AJ217" s="27"/>
      <c r="AK217" s="27"/>
      <c r="AL217" s="27"/>
      <c r="AM217" s="7"/>
      <c r="AN217" s="7"/>
      <c r="AO217" s="7"/>
      <c r="AP217" s="7"/>
      <c r="AQ217" s="7">
        <f t="shared" si="57"/>
        <v>230228</v>
      </c>
      <c r="AR217" s="3">
        <f t="shared" ref="AR217" si="59">34*3</f>
        <v>102</v>
      </c>
      <c r="AS217" s="8">
        <f t="shared" si="58"/>
        <v>2257.1372549019607</v>
      </c>
    </row>
    <row r="218" spans="1:45" ht="12.75" customHeight="1" x14ac:dyDescent="0.2">
      <c r="A218" s="182"/>
      <c r="B218" s="140" t="s">
        <v>27</v>
      </c>
      <c r="C218" s="52" t="s">
        <v>108</v>
      </c>
      <c r="D218" s="53"/>
      <c r="E218" s="27"/>
      <c r="F218" s="27"/>
      <c r="G218" s="27"/>
      <c r="H218" s="27"/>
      <c r="I218" s="27"/>
      <c r="J218" s="27"/>
      <c r="K218" s="114">
        <v>45950</v>
      </c>
      <c r="L218" s="27"/>
      <c r="M218" s="27"/>
      <c r="N218" s="27"/>
      <c r="O218" s="27"/>
      <c r="P218" s="27"/>
      <c r="Q218" s="27"/>
      <c r="R218" s="27"/>
      <c r="S218" s="27"/>
      <c r="T218" s="114">
        <v>46013</v>
      </c>
      <c r="U218" s="27"/>
      <c r="V218" s="27"/>
      <c r="W218" s="27"/>
      <c r="X218" s="27"/>
      <c r="Y218" s="114">
        <v>46065</v>
      </c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114">
        <v>46149</v>
      </c>
      <c r="AK218" s="27"/>
      <c r="AL218" s="27"/>
      <c r="AM218" s="7"/>
      <c r="AN218" s="7"/>
      <c r="AO218" s="7"/>
      <c r="AP218" s="7"/>
      <c r="AQ218" s="7">
        <f t="shared" si="57"/>
        <v>184177</v>
      </c>
      <c r="AR218" s="3">
        <f>34*2</f>
        <v>68</v>
      </c>
      <c r="AS218" s="8">
        <f t="shared" si="58"/>
        <v>2708.4852941176468</v>
      </c>
    </row>
    <row r="219" spans="1:45" ht="12.75" customHeight="1" x14ac:dyDescent="0.2">
      <c r="A219" s="182"/>
      <c r="B219" s="141"/>
      <c r="C219" s="52" t="s">
        <v>109</v>
      </c>
      <c r="D219" s="51"/>
      <c r="E219" s="27"/>
      <c r="F219" s="27"/>
      <c r="G219" s="27"/>
      <c r="H219" s="27"/>
      <c r="I219" s="27"/>
      <c r="J219" s="27"/>
      <c r="K219" s="114">
        <v>45950</v>
      </c>
      <c r="L219" s="27"/>
      <c r="M219" s="27"/>
      <c r="N219" s="27"/>
      <c r="O219" s="27"/>
      <c r="P219" s="27"/>
      <c r="Q219" s="27"/>
      <c r="R219" s="27"/>
      <c r="S219" s="27"/>
      <c r="T219" s="114">
        <v>46013</v>
      </c>
      <c r="U219" s="27"/>
      <c r="V219" s="27"/>
      <c r="W219" s="27"/>
      <c r="X219" s="27"/>
      <c r="Y219" s="114">
        <v>46065</v>
      </c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114">
        <v>46149</v>
      </c>
      <c r="AK219" s="27"/>
      <c r="AL219" s="27"/>
      <c r="AM219" s="7"/>
      <c r="AN219" s="7"/>
      <c r="AO219" s="7"/>
      <c r="AP219" s="7"/>
      <c r="AQ219" s="7">
        <f t="shared" si="57"/>
        <v>184177</v>
      </c>
      <c r="AR219" s="3">
        <f t="shared" ref="AR219" si="60">34*2</f>
        <v>68</v>
      </c>
      <c r="AS219" s="8">
        <f t="shared" si="58"/>
        <v>2708.4852941176468</v>
      </c>
    </row>
    <row r="220" spans="1:45" x14ac:dyDescent="0.2">
      <c r="A220" s="182"/>
      <c r="B220" s="140" t="s">
        <v>12</v>
      </c>
      <c r="C220" s="52" t="s">
        <v>108</v>
      </c>
      <c r="D220" s="51"/>
      <c r="E220" s="27"/>
      <c r="F220" s="27"/>
      <c r="G220" s="27"/>
      <c r="H220" s="27"/>
      <c r="I220" s="27"/>
      <c r="J220" s="114">
        <v>45940</v>
      </c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114">
        <v>46058</v>
      </c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114">
        <v>46155</v>
      </c>
      <c r="AL220" s="27"/>
      <c r="AM220" s="7"/>
      <c r="AN220" s="7"/>
      <c r="AO220" s="7"/>
      <c r="AP220" s="7"/>
      <c r="AQ220" s="7">
        <f t="shared" si="57"/>
        <v>138153</v>
      </c>
      <c r="AR220" s="3">
        <f t="shared" ref="AR220:AR223" si="61">34*3</f>
        <v>102</v>
      </c>
      <c r="AS220" s="8">
        <f t="shared" si="58"/>
        <v>1354.4411764705883</v>
      </c>
    </row>
    <row r="221" spans="1:45" x14ac:dyDescent="0.2">
      <c r="A221" s="182"/>
      <c r="B221" s="141"/>
      <c r="C221" s="52" t="s">
        <v>109</v>
      </c>
      <c r="D221" s="53"/>
      <c r="E221" s="27"/>
      <c r="F221" s="27"/>
      <c r="G221" s="27"/>
      <c r="H221" s="27"/>
      <c r="I221" s="44"/>
      <c r="J221" s="114">
        <v>45940</v>
      </c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114">
        <v>46058</v>
      </c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114">
        <v>46155</v>
      </c>
      <c r="AL221" s="27"/>
      <c r="AM221" s="7"/>
      <c r="AN221" s="7"/>
      <c r="AO221" s="7"/>
      <c r="AP221" s="7"/>
      <c r="AQ221" s="7">
        <f t="shared" si="57"/>
        <v>138153</v>
      </c>
      <c r="AR221" s="3">
        <f t="shared" si="61"/>
        <v>102</v>
      </c>
      <c r="AS221" s="8">
        <f t="shared" si="58"/>
        <v>1354.4411764705883</v>
      </c>
    </row>
    <row r="222" spans="1:45" ht="12.75" customHeight="1" x14ac:dyDescent="0.2">
      <c r="A222" s="182"/>
      <c r="B222" s="140" t="s">
        <v>99</v>
      </c>
      <c r="C222" s="52" t="s">
        <v>108</v>
      </c>
      <c r="D222" s="81"/>
      <c r="E222" s="27"/>
      <c r="F222" s="27"/>
      <c r="G222" s="27"/>
      <c r="H222" s="42"/>
      <c r="I222" s="42"/>
      <c r="J222" s="27"/>
      <c r="K222" s="27"/>
      <c r="L222" s="27"/>
      <c r="M222" s="110" t="s">
        <v>165</v>
      </c>
      <c r="N222" s="27"/>
      <c r="O222" s="27"/>
      <c r="P222" s="27"/>
      <c r="Q222" s="27"/>
      <c r="R222" s="114">
        <v>46003</v>
      </c>
      <c r="S222" s="27"/>
      <c r="T222" s="27"/>
      <c r="U222" s="27"/>
      <c r="V222" s="27"/>
      <c r="W222" s="114">
        <v>46050</v>
      </c>
      <c r="X222" s="27"/>
      <c r="Y222" s="27"/>
      <c r="Z222" s="27"/>
      <c r="AA222" s="27"/>
      <c r="AB222" s="27"/>
      <c r="AC222" s="27"/>
      <c r="AD222" s="114">
        <v>46101</v>
      </c>
      <c r="AE222" s="27"/>
      <c r="AF222" s="27"/>
      <c r="AG222" s="27"/>
      <c r="AH222" s="27"/>
      <c r="AI222" s="127">
        <v>46140</v>
      </c>
      <c r="AJ222" s="27"/>
      <c r="AK222" s="27"/>
      <c r="AL222" s="27"/>
      <c r="AM222" s="7"/>
      <c r="AN222" s="7"/>
      <c r="AO222" s="7"/>
      <c r="AP222" s="7"/>
      <c r="AQ222" s="7">
        <f t="shared" si="57"/>
        <v>184294</v>
      </c>
      <c r="AR222" s="3">
        <f t="shared" si="61"/>
        <v>102</v>
      </c>
      <c r="AS222" s="8">
        <f t="shared" si="58"/>
        <v>1806.8039215686274</v>
      </c>
    </row>
    <row r="223" spans="1:45" ht="12.75" customHeight="1" x14ac:dyDescent="0.2">
      <c r="A223" s="182"/>
      <c r="B223" s="141"/>
      <c r="C223" s="52" t="s">
        <v>109</v>
      </c>
      <c r="D223" s="53"/>
      <c r="E223" s="27"/>
      <c r="F223" s="27"/>
      <c r="G223" s="27"/>
      <c r="H223" s="27"/>
      <c r="I223" s="27"/>
      <c r="J223" s="27"/>
      <c r="K223" s="27"/>
      <c r="L223" s="27"/>
      <c r="M223" s="110" t="s">
        <v>165</v>
      </c>
      <c r="N223" s="27"/>
      <c r="O223" s="27"/>
      <c r="P223" s="27"/>
      <c r="Q223" s="27"/>
      <c r="R223" s="114">
        <v>46003</v>
      </c>
      <c r="S223" s="27"/>
      <c r="T223" s="27"/>
      <c r="U223" s="27"/>
      <c r="V223" s="27"/>
      <c r="W223" s="114">
        <v>46050</v>
      </c>
      <c r="X223" s="27"/>
      <c r="Y223" s="27"/>
      <c r="Z223" s="27"/>
      <c r="AA223" s="27"/>
      <c r="AB223" s="27"/>
      <c r="AC223" s="27"/>
      <c r="AD223" s="114">
        <v>46101</v>
      </c>
      <c r="AE223" s="27"/>
      <c r="AF223" s="27"/>
      <c r="AG223" s="27"/>
      <c r="AH223" s="27"/>
      <c r="AI223" s="131">
        <v>46140</v>
      </c>
      <c r="AJ223" s="43"/>
      <c r="AK223" s="27"/>
      <c r="AL223" s="27"/>
      <c r="AM223" s="7"/>
      <c r="AN223" s="7"/>
      <c r="AO223" s="7"/>
      <c r="AP223" s="7"/>
      <c r="AQ223" s="7">
        <f t="shared" si="57"/>
        <v>184294</v>
      </c>
      <c r="AR223" s="3">
        <f t="shared" si="61"/>
        <v>102</v>
      </c>
      <c r="AS223" s="8">
        <f t="shared" si="58"/>
        <v>1806.8039215686274</v>
      </c>
    </row>
    <row r="224" spans="1:45" ht="12.75" customHeight="1" x14ac:dyDescent="0.2">
      <c r="A224" s="182"/>
      <c r="B224" s="140" t="s">
        <v>100</v>
      </c>
      <c r="C224" s="52" t="s">
        <v>108</v>
      </c>
      <c r="D224" s="53"/>
      <c r="E224" s="27"/>
      <c r="F224" s="27"/>
      <c r="G224" s="27"/>
      <c r="H224" s="27"/>
      <c r="I224" s="27"/>
      <c r="J224" s="114">
        <v>45939</v>
      </c>
      <c r="K224" s="27"/>
      <c r="L224" s="27"/>
      <c r="M224" s="27"/>
      <c r="N224" s="27"/>
      <c r="O224" s="27"/>
      <c r="P224" s="27"/>
      <c r="Q224" s="114">
        <v>45995</v>
      </c>
      <c r="R224" s="27"/>
      <c r="S224" s="27"/>
      <c r="T224" s="27"/>
      <c r="U224" s="27"/>
      <c r="V224" s="27"/>
      <c r="W224" s="27"/>
      <c r="X224" s="27"/>
      <c r="Y224" s="114">
        <v>46063</v>
      </c>
      <c r="Z224" s="27"/>
      <c r="AA224" s="27"/>
      <c r="AB224" s="27"/>
      <c r="AC224" s="27"/>
      <c r="AD224" s="114">
        <v>46098</v>
      </c>
      <c r="AE224" s="27"/>
      <c r="AF224" s="27"/>
      <c r="AG224" s="27"/>
      <c r="AH224" s="27"/>
      <c r="AI224" s="131">
        <v>46140</v>
      </c>
      <c r="AJ224" s="43"/>
      <c r="AK224" s="27"/>
      <c r="AL224" s="27"/>
      <c r="AM224" s="7"/>
      <c r="AN224" s="7"/>
      <c r="AO224" s="7"/>
      <c r="AP224" s="7"/>
      <c r="AQ224" s="7">
        <f t="shared" si="57"/>
        <v>230235</v>
      </c>
      <c r="AR224" s="3">
        <f t="shared" ref="AR224:AR225" si="62">34*2</f>
        <v>68</v>
      </c>
      <c r="AS224" s="8">
        <f t="shared" si="58"/>
        <v>3385.8088235294117</v>
      </c>
    </row>
    <row r="225" spans="1:45" ht="12.75" customHeight="1" x14ac:dyDescent="0.2">
      <c r="A225" s="182"/>
      <c r="B225" s="141"/>
      <c r="C225" s="52" t="s">
        <v>109</v>
      </c>
      <c r="D225" s="53"/>
      <c r="E225" s="27"/>
      <c r="F225" s="27"/>
      <c r="G225" s="27"/>
      <c r="H225" s="27"/>
      <c r="I225" s="27"/>
      <c r="J225" s="114">
        <v>45939</v>
      </c>
      <c r="K225" s="27"/>
      <c r="L225" s="27"/>
      <c r="M225" s="27"/>
      <c r="N225" s="27"/>
      <c r="O225" s="27"/>
      <c r="P225" s="27"/>
      <c r="Q225" s="114">
        <v>45995</v>
      </c>
      <c r="R225" s="27"/>
      <c r="S225" s="27"/>
      <c r="T225" s="27"/>
      <c r="U225" s="27"/>
      <c r="V225" s="27"/>
      <c r="W225" s="27"/>
      <c r="X225" s="27"/>
      <c r="Y225" s="114">
        <v>46063</v>
      </c>
      <c r="Z225" s="27"/>
      <c r="AA225" s="27"/>
      <c r="AB225" s="27"/>
      <c r="AC225" s="27"/>
      <c r="AD225" s="114">
        <v>46098</v>
      </c>
      <c r="AE225" s="27"/>
      <c r="AF225" s="27"/>
      <c r="AG225" s="27"/>
      <c r="AH225" s="27"/>
      <c r="AI225" s="131">
        <v>46140</v>
      </c>
      <c r="AJ225" s="43"/>
      <c r="AK225" s="27"/>
      <c r="AL225" s="27"/>
      <c r="AM225" s="7"/>
      <c r="AN225" s="7"/>
      <c r="AO225" s="7"/>
      <c r="AP225" s="7"/>
      <c r="AQ225" s="7">
        <f t="shared" si="57"/>
        <v>230235</v>
      </c>
      <c r="AR225" s="3">
        <f t="shared" si="62"/>
        <v>68</v>
      </c>
      <c r="AS225" s="8">
        <f t="shared" si="58"/>
        <v>3385.8088235294117</v>
      </c>
    </row>
    <row r="226" spans="1:45" x14ac:dyDescent="0.2">
      <c r="A226" s="182"/>
      <c r="B226" s="140" t="s">
        <v>101</v>
      </c>
      <c r="C226" s="52" t="s">
        <v>108</v>
      </c>
      <c r="D226" s="53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114">
        <v>46018</v>
      </c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131">
        <v>46140</v>
      </c>
      <c r="AJ226" s="43"/>
      <c r="AK226" s="27"/>
      <c r="AL226" s="27"/>
      <c r="AM226" s="7"/>
      <c r="AN226" s="7"/>
      <c r="AO226" s="7"/>
      <c r="AP226" s="7"/>
      <c r="AQ226" s="7">
        <f t="shared" si="57"/>
        <v>92158</v>
      </c>
      <c r="AR226" s="3">
        <f>34*1</f>
        <v>34</v>
      </c>
      <c r="AS226" s="8">
        <f t="shared" si="58"/>
        <v>2710.5294117647059</v>
      </c>
    </row>
    <row r="227" spans="1:45" x14ac:dyDescent="0.2">
      <c r="A227" s="182"/>
      <c r="B227" s="141"/>
      <c r="C227" s="52" t="s">
        <v>109</v>
      </c>
      <c r="D227" s="51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114">
        <v>46018</v>
      </c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131">
        <v>46140</v>
      </c>
      <c r="AJ227" s="43"/>
      <c r="AK227" s="27"/>
      <c r="AL227" s="27"/>
      <c r="AM227" s="7"/>
      <c r="AN227" s="7"/>
      <c r="AO227" s="7"/>
      <c r="AP227" s="7"/>
      <c r="AQ227" s="7">
        <f t="shared" si="57"/>
        <v>92158</v>
      </c>
      <c r="AR227" s="3">
        <f t="shared" ref="AR227:AR229" si="63">34*1</f>
        <v>34</v>
      </c>
      <c r="AS227" s="8">
        <f t="shared" si="58"/>
        <v>2710.5294117647059</v>
      </c>
    </row>
    <row r="228" spans="1:45" ht="12.75" customHeight="1" x14ac:dyDescent="0.2">
      <c r="A228" s="182"/>
      <c r="B228" s="140" t="s">
        <v>35</v>
      </c>
      <c r="C228" s="52" t="s">
        <v>108</v>
      </c>
      <c r="D228" s="53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42"/>
      <c r="U228" s="27"/>
      <c r="V228" s="114">
        <v>46044</v>
      </c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43"/>
      <c r="AJ228" s="43"/>
      <c r="AK228" s="27"/>
      <c r="AL228" s="27"/>
      <c r="AM228" s="7"/>
      <c r="AN228" s="7"/>
      <c r="AO228" s="7"/>
      <c r="AP228" s="7"/>
      <c r="AQ228" s="7">
        <f t="shared" si="57"/>
        <v>46044</v>
      </c>
      <c r="AR228" s="3">
        <f t="shared" si="63"/>
        <v>34</v>
      </c>
      <c r="AS228" s="8">
        <f t="shared" si="58"/>
        <v>1354.2352941176471</v>
      </c>
    </row>
    <row r="229" spans="1:45" ht="12.75" customHeight="1" x14ac:dyDescent="0.2">
      <c r="A229" s="182"/>
      <c r="B229" s="141"/>
      <c r="C229" s="52" t="s">
        <v>109</v>
      </c>
      <c r="D229" s="53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44"/>
      <c r="T229" s="42"/>
      <c r="U229" s="27"/>
      <c r="V229" s="114">
        <v>46044</v>
      </c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43"/>
      <c r="AJ229" s="43"/>
      <c r="AK229" s="27"/>
      <c r="AL229" s="27"/>
      <c r="AM229" s="7"/>
      <c r="AN229" s="7"/>
      <c r="AO229" s="7"/>
      <c r="AP229" s="7"/>
      <c r="AQ229" s="7">
        <f t="shared" si="57"/>
        <v>46044</v>
      </c>
      <c r="AR229" s="3">
        <f t="shared" si="63"/>
        <v>34</v>
      </c>
      <c r="AS229" s="8">
        <f t="shared" si="58"/>
        <v>1354.2352941176471</v>
      </c>
    </row>
    <row r="230" spans="1:45" ht="12.75" customHeight="1" x14ac:dyDescent="0.2">
      <c r="A230" s="182"/>
      <c r="B230" s="140" t="s">
        <v>28</v>
      </c>
      <c r="C230" s="52" t="s">
        <v>108</v>
      </c>
      <c r="D230" s="51"/>
      <c r="E230" s="27"/>
      <c r="F230" s="27"/>
      <c r="G230" s="27"/>
      <c r="H230" s="27"/>
      <c r="I230" s="27"/>
      <c r="J230" s="27"/>
      <c r="K230" s="27"/>
      <c r="L230" s="27"/>
      <c r="M230" s="110" t="s">
        <v>170</v>
      </c>
      <c r="N230" s="27"/>
      <c r="O230" s="27"/>
      <c r="P230" s="27"/>
      <c r="Q230" s="27"/>
      <c r="R230" s="27"/>
      <c r="S230" s="42"/>
      <c r="T230" s="27"/>
      <c r="U230" s="27"/>
      <c r="V230" s="114">
        <v>46043</v>
      </c>
      <c r="W230" s="27"/>
      <c r="X230" s="27"/>
      <c r="Y230" s="114">
        <v>46066</v>
      </c>
      <c r="Z230" s="27"/>
      <c r="AA230" s="27"/>
      <c r="AB230" s="27"/>
      <c r="AC230" s="27"/>
      <c r="AD230" s="27"/>
      <c r="AE230" s="114">
        <v>46122</v>
      </c>
      <c r="AF230" s="27"/>
      <c r="AG230" s="27"/>
      <c r="AH230" s="27"/>
      <c r="AI230" s="43"/>
      <c r="AJ230" s="43"/>
      <c r="AK230" s="27"/>
      <c r="AL230" s="27"/>
      <c r="AM230" s="7"/>
      <c r="AN230" s="7"/>
      <c r="AO230" s="7"/>
      <c r="AP230" s="7"/>
      <c r="AQ230" s="7">
        <f t="shared" si="57"/>
        <v>138231</v>
      </c>
      <c r="AR230" s="3">
        <f t="shared" ref="AR230:AR231" si="64">34*3</f>
        <v>102</v>
      </c>
      <c r="AS230" s="8">
        <f t="shared" si="58"/>
        <v>1355.2058823529412</v>
      </c>
    </row>
    <row r="231" spans="1:45" ht="12.75" customHeight="1" x14ac:dyDescent="0.2">
      <c r="A231" s="182"/>
      <c r="B231" s="141"/>
      <c r="C231" s="52" t="s">
        <v>109</v>
      </c>
      <c r="D231" s="51"/>
      <c r="E231" s="27"/>
      <c r="F231" s="27"/>
      <c r="G231" s="27"/>
      <c r="H231" s="27"/>
      <c r="I231" s="27"/>
      <c r="J231" s="27"/>
      <c r="K231" s="27"/>
      <c r="L231" s="27"/>
      <c r="M231" s="110" t="s">
        <v>170</v>
      </c>
      <c r="N231" s="27"/>
      <c r="O231" s="27"/>
      <c r="P231" s="27"/>
      <c r="Q231" s="27"/>
      <c r="R231" s="27"/>
      <c r="S231" s="42"/>
      <c r="T231" s="27"/>
      <c r="U231" s="27"/>
      <c r="V231" s="114">
        <v>46043</v>
      </c>
      <c r="W231" s="27"/>
      <c r="X231" s="27"/>
      <c r="Y231" s="114">
        <v>46066</v>
      </c>
      <c r="Z231" s="27"/>
      <c r="AA231" s="27"/>
      <c r="AB231" s="27"/>
      <c r="AC231" s="27"/>
      <c r="AD231" s="27"/>
      <c r="AE231" s="114">
        <v>46122</v>
      </c>
      <c r="AF231" s="27"/>
      <c r="AG231" s="27"/>
      <c r="AH231" s="27"/>
      <c r="AI231" s="43"/>
      <c r="AJ231" s="43"/>
      <c r="AK231" s="27"/>
      <c r="AL231" s="27"/>
      <c r="AM231" s="7"/>
      <c r="AN231" s="7"/>
      <c r="AO231" s="7"/>
      <c r="AP231" s="7"/>
      <c r="AQ231" s="7">
        <f t="shared" si="57"/>
        <v>138231</v>
      </c>
      <c r="AR231" s="3">
        <f t="shared" si="64"/>
        <v>102</v>
      </c>
      <c r="AS231" s="8">
        <f t="shared" si="58"/>
        <v>1355.2058823529412</v>
      </c>
    </row>
    <row r="232" spans="1:45" ht="12.75" customHeight="1" x14ac:dyDescent="0.2">
      <c r="A232" s="182"/>
      <c r="B232" s="140" t="s">
        <v>30</v>
      </c>
      <c r="C232" s="52" t="s">
        <v>108</v>
      </c>
      <c r="D232" s="51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114">
        <v>45996</v>
      </c>
      <c r="R232" s="27"/>
      <c r="S232" s="42"/>
      <c r="T232" s="27"/>
      <c r="U232" s="27"/>
      <c r="V232" s="27"/>
      <c r="W232" s="27"/>
      <c r="X232" s="27"/>
      <c r="Y232" s="27"/>
      <c r="Z232" s="27"/>
      <c r="AA232" s="27"/>
      <c r="AB232" s="114">
        <v>46083</v>
      </c>
      <c r="AC232" s="27"/>
      <c r="AD232" s="27"/>
      <c r="AE232" s="27"/>
      <c r="AF232" s="27"/>
      <c r="AG232" s="27"/>
      <c r="AH232" s="27"/>
      <c r="AI232" s="43"/>
      <c r="AJ232" s="43"/>
      <c r="AK232" s="27"/>
      <c r="AL232" s="27"/>
      <c r="AM232" s="7"/>
      <c r="AN232" s="7"/>
      <c r="AO232" s="7"/>
      <c r="AP232" s="7"/>
      <c r="AQ232" s="7">
        <f t="shared" si="57"/>
        <v>92079</v>
      </c>
      <c r="AR232" s="3">
        <f t="shared" ref="AR232:AR239" si="65">34*2</f>
        <v>68</v>
      </c>
      <c r="AS232" s="8">
        <f t="shared" si="58"/>
        <v>1354.1029411764705</v>
      </c>
    </row>
    <row r="233" spans="1:45" ht="12.75" customHeight="1" x14ac:dyDescent="0.2">
      <c r="A233" s="182"/>
      <c r="B233" s="141"/>
      <c r="C233" s="52" t="s">
        <v>109</v>
      </c>
      <c r="D233" s="51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114">
        <v>45996</v>
      </c>
      <c r="R233" s="27"/>
      <c r="S233" s="42"/>
      <c r="T233" s="27"/>
      <c r="U233" s="27"/>
      <c r="V233" s="27"/>
      <c r="W233" s="27"/>
      <c r="X233" s="27"/>
      <c r="Y233" s="27"/>
      <c r="Z233" s="27"/>
      <c r="AA233" s="27"/>
      <c r="AB233" s="114">
        <v>46083</v>
      </c>
      <c r="AC233" s="27"/>
      <c r="AD233" s="27"/>
      <c r="AE233" s="27"/>
      <c r="AF233" s="27"/>
      <c r="AG233" s="27"/>
      <c r="AH233" s="27"/>
      <c r="AI233" s="43"/>
      <c r="AJ233" s="43"/>
      <c r="AK233" s="27"/>
      <c r="AL233" s="27"/>
      <c r="AM233" s="7"/>
      <c r="AN233" s="7"/>
      <c r="AO233" s="7"/>
      <c r="AP233" s="7"/>
      <c r="AQ233" s="7">
        <f t="shared" si="57"/>
        <v>92079</v>
      </c>
      <c r="AR233" s="3">
        <f t="shared" si="65"/>
        <v>68</v>
      </c>
      <c r="AS233" s="8">
        <f t="shared" si="58"/>
        <v>1354.1029411764705</v>
      </c>
    </row>
    <row r="234" spans="1:45" ht="12.75" customHeight="1" x14ac:dyDescent="0.2">
      <c r="A234" s="182"/>
      <c r="B234" s="140" t="s">
        <v>34</v>
      </c>
      <c r="C234" s="52" t="s">
        <v>108</v>
      </c>
      <c r="D234" s="51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117">
        <v>46008</v>
      </c>
      <c r="T234" s="27"/>
      <c r="U234" s="27"/>
      <c r="V234" s="27"/>
      <c r="W234" s="27"/>
      <c r="X234" s="27"/>
      <c r="Y234" s="27"/>
      <c r="Z234" s="27"/>
      <c r="AA234" s="27"/>
      <c r="AB234" s="27"/>
      <c r="AC234" s="114">
        <v>46094</v>
      </c>
      <c r="AD234" s="27"/>
      <c r="AE234" s="27"/>
      <c r="AF234" s="27"/>
      <c r="AG234" s="27"/>
      <c r="AH234" s="27"/>
      <c r="AI234" s="43"/>
      <c r="AJ234" s="43"/>
      <c r="AK234" s="27"/>
      <c r="AL234" s="27"/>
      <c r="AM234" s="7"/>
      <c r="AN234" s="7"/>
      <c r="AO234" s="7"/>
      <c r="AP234" s="7"/>
      <c r="AQ234" s="7">
        <f t="shared" si="57"/>
        <v>92102</v>
      </c>
      <c r="AR234" s="3">
        <f t="shared" si="65"/>
        <v>68</v>
      </c>
      <c r="AS234" s="8">
        <f t="shared" si="58"/>
        <v>1354.4411764705883</v>
      </c>
    </row>
    <row r="235" spans="1:45" ht="12.75" customHeight="1" x14ac:dyDescent="0.2">
      <c r="A235" s="182"/>
      <c r="B235" s="141"/>
      <c r="C235" s="52" t="s">
        <v>109</v>
      </c>
      <c r="D235" s="51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117">
        <v>46008</v>
      </c>
      <c r="T235" s="27"/>
      <c r="U235" s="27"/>
      <c r="V235" s="27"/>
      <c r="W235" s="27"/>
      <c r="X235" s="27"/>
      <c r="Y235" s="27"/>
      <c r="Z235" s="27"/>
      <c r="AA235" s="27"/>
      <c r="AB235" s="27"/>
      <c r="AC235" s="114">
        <v>46094</v>
      </c>
      <c r="AD235" s="27"/>
      <c r="AE235" s="27"/>
      <c r="AF235" s="27"/>
      <c r="AG235" s="27"/>
      <c r="AH235" s="27"/>
      <c r="AI235" s="43"/>
      <c r="AJ235" s="43"/>
      <c r="AK235" s="27"/>
      <c r="AL235" s="27"/>
      <c r="AM235" s="7"/>
      <c r="AN235" s="7"/>
      <c r="AO235" s="7"/>
      <c r="AP235" s="7"/>
      <c r="AQ235" s="7">
        <f t="shared" si="57"/>
        <v>92102</v>
      </c>
      <c r="AR235" s="3">
        <f t="shared" si="65"/>
        <v>68</v>
      </c>
      <c r="AS235" s="8">
        <f t="shared" si="58"/>
        <v>1354.4411764705883</v>
      </c>
    </row>
    <row r="236" spans="1:45" ht="12.75" customHeight="1" x14ac:dyDescent="0.2">
      <c r="A236" s="182"/>
      <c r="B236" s="143" t="s">
        <v>37</v>
      </c>
      <c r="C236" s="52" t="s">
        <v>108</v>
      </c>
      <c r="D236" s="51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110" t="s">
        <v>166</v>
      </c>
      <c r="P236" s="27"/>
      <c r="Q236" s="27"/>
      <c r="R236" s="27"/>
      <c r="S236" s="42"/>
      <c r="T236" s="27"/>
      <c r="U236" s="27"/>
      <c r="V236" s="27"/>
      <c r="W236" s="27"/>
      <c r="X236" s="27"/>
      <c r="Y236" s="27"/>
      <c r="Z236" s="27"/>
      <c r="AA236" s="114">
        <v>46079</v>
      </c>
      <c r="AB236" s="27"/>
      <c r="AC236" s="27"/>
      <c r="AD236" s="27"/>
      <c r="AE236" s="27"/>
      <c r="AF236" s="27"/>
      <c r="AG236" s="27"/>
      <c r="AH236" s="27"/>
      <c r="AI236" s="43"/>
      <c r="AJ236" s="43"/>
      <c r="AK236" s="114">
        <v>46156</v>
      </c>
      <c r="AL236" s="27"/>
      <c r="AM236" s="7"/>
      <c r="AN236" s="7"/>
      <c r="AO236" s="7"/>
      <c r="AP236" s="7"/>
      <c r="AQ236" s="7">
        <f t="shared" si="57"/>
        <v>92235</v>
      </c>
      <c r="AR236" s="3">
        <f t="shared" si="65"/>
        <v>68</v>
      </c>
      <c r="AS236" s="8">
        <f t="shared" si="58"/>
        <v>1356.3970588235295</v>
      </c>
    </row>
    <row r="237" spans="1:45" ht="12.75" customHeight="1" x14ac:dyDescent="0.2">
      <c r="A237" s="182"/>
      <c r="B237" s="143"/>
      <c r="C237" s="52" t="s">
        <v>109</v>
      </c>
      <c r="D237" s="51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110" t="s">
        <v>166</v>
      </c>
      <c r="P237" s="27"/>
      <c r="Q237" s="27"/>
      <c r="R237" s="27"/>
      <c r="S237" s="42"/>
      <c r="T237" s="27"/>
      <c r="U237" s="27"/>
      <c r="V237" s="27"/>
      <c r="W237" s="27"/>
      <c r="X237" s="27"/>
      <c r="Y237" s="27"/>
      <c r="Z237" s="27"/>
      <c r="AA237" s="114">
        <v>46079</v>
      </c>
      <c r="AB237" s="27"/>
      <c r="AC237" s="27"/>
      <c r="AD237" s="27"/>
      <c r="AE237" s="27"/>
      <c r="AF237" s="27"/>
      <c r="AG237" s="27"/>
      <c r="AH237" s="27"/>
      <c r="AI237" s="43"/>
      <c r="AJ237" s="43"/>
      <c r="AK237" s="114">
        <v>46156</v>
      </c>
      <c r="AL237" s="27"/>
      <c r="AM237" s="7"/>
      <c r="AN237" s="7"/>
      <c r="AO237" s="7"/>
      <c r="AP237" s="7"/>
      <c r="AQ237" s="7">
        <f t="shared" si="57"/>
        <v>92235</v>
      </c>
      <c r="AR237" s="3">
        <f t="shared" si="65"/>
        <v>68</v>
      </c>
      <c r="AS237" s="8">
        <f t="shared" si="58"/>
        <v>1356.3970588235295</v>
      </c>
    </row>
    <row r="238" spans="1:45" ht="12.75" customHeight="1" x14ac:dyDescent="0.2">
      <c r="A238" s="182"/>
      <c r="B238" s="143" t="s">
        <v>29</v>
      </c>
      <c r="C238" s="52" t="s">
        <v>108</v>
      </c>
      <c r="D238" s="51"/>
      <c r="E238" s="27"/>
      <c r="F238" s="27"/>
      <c r="G238" s="27"/>
      <c r="H238" s="27"/>
      <c r="I238" s="27"/>
      <c r="J238" s="27"/>
      <c r="K238" s="27"/>
      <c r="L238" s="27"/>
      <c r="M238" s="27"/>
      <c r="N238" s="114">
        <v>45972</v>
      </c>
      <c r="O238" s="96"/>
      <c r="P238" s="27"/>
      <c r="Q238" s="27"/>
      <c r="R238" s="27"/>
      <c r="S238" s="42"/>
      <c r="T238" s="27"/>
      <c r="U238" s="27"/>
      <c r="V238" s="27"/>
      <c r="W238" s="27"/>
      <c r="X238" s="27"/>
      <c r="Y238" s="27"/>
      <c r="Z238" s="114">
        <v>46071</v>
      </c>
      <c r="AA238" s="115"/>
      <c r="AB238" s="27"/>
      <c r="AC238" s="27"/>
      <c r="AD238" s="27"/>
      <c r="AE238" s="27"/>
      <c r="AF238" s="27"/>
      <c r="AG238" s="27"/>
      <c r="AH238" s="27"/>
      <c r="AI238" s="43"/>
      <c r="AJ238" s="43"/>
      <c r="AK238" s="27"/>
      <c r="AL238" s="27"/>
      <c r="AM238" s="7"/>
      <c r="AN238" s="7"/>
      <c r="AO238" s="7"/>
      <c r="AP238" s="7"/>
      <c r="AQ238" s="7">
        <f t="shared" si="57"/>
        <v>92043</v>
      </c>
      <c r="AR238" s="3">
        <f t="shared" si="65"/>
        <v>68</v>
      </c>
      <c r="AS238" s="8">
        <f t="shared" si="58"/>
        <v>1353.5735294117646</v>
      </c>
    </row>
    <row r="239" spans="1:45" ht="12.75" customHeight="1" x14ac:dyDescent="0.2">
      <c r="A239" s="182"/>
      <c r="B239" s="143"/>
      <c r="C239" s="52" t="s">
        <v>109</v>
      </c>
      <c r="D239" s="51"/>
      <c r="E239" s="27"/>
      <c r="F239" s="27"/>
      <c r="G239" s="27"/>
      <c r="H239" s="27"/>
      <c r="I239" s="27"/>
      <c r="J239" s="27"/>
      <c r="K239" s="27"/>
      <c r="L239" s="27"/>
      <c r="M239" s="27"/>
      <c r="N239" s="114">
        <v>45972</v>
      </c>
      <c r="O239" s="27"/>
      <c r="P239" s="27"/>
      <c r="Q239" s="27"/>
      <c r="R239" s="27"/>
      <c r="S239" s="42"/>
      <c r="T239" s="27"/>
      <c r="U239" s="27"/>
      <c r="V239" s="27"/>
      <c r="W239" s="27"/>
      <c r="X239" s="27"/>
      <c r="Y239" s="27"/>
      <c r="Z239" s="114">
        <v>46071</v>
      </c>
      <c r="AA239" s="27"/>
      <c r="AB239" s="27"/>
      <c r="AC239" s="27"/>
      <c r="AD239" s="27"/>
      <c r="AE239" s="27"/>
      <c r="AF239" s="27"/>
      <c r="AG239" s="27"/>
      <c r="AH239" s="27"/>
      <c r="AI239" s="43"/>
      <c r="AJ239" s="43"/>
      <c r="AK239" s="27"/>
      <c r="AL239" s="27"/>
      <c r="AM239" s="7"/>
      <c r="AN239" s="7"/>
      <c r="AO239" s="7"/>
      <c r="AP239" s="7"/>
      <c r="AQ239" s="7">
        <f t="shared" si="57"/>
        <v>92043</v>
      </c>
      <c r="AR239" s="3">
        <f t="shared" si="65"/>
        <v>68</v>
      </c>
      <c r="AS239" s="8">
        <f t="shared" si="58"/>
        <v>1353.5735294117646</v>
      </c>
    </row>
    <row r="240" spans="1:45" ht="12.75" customHeight="1" x14ac:dyDescent="0.2">
      <c r="A240" s="182"/>
      <c r="B240" s="143" t="s">
        <v>54</v>
      </c>
      <c r="C240" s="52" t="s">
        <v>108</v>
      </c>
      <c r="D240" s="51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114">
        <v>46002</v>
      </c>
      <c r="S240" s="42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43"/>
      <c r="AJ240" s="133">
        <v>46150</v>
      </c>
      <c r="AK240" s="27"/>
      <c r="AL240" s="27"/>
      <c r="AM240" s="7"/>
      <c r="AN240" s="7"/>
      <c r="AO240" s="7"/>
      <c r="AP240" s="7"/>
      <c r="AQ240" s="7">
        <f t="shared" si="57"/>
        <v>92152</v>
      </c>
      <c r="AR240" s="3">
        <f t="shared" ref="AR240:AR245" si="66">34*1</f>
        <v>34</v>
      </c>
      <c r="AS240" s="8">
        <f t="shared" si="58"/>
        <v>2710.3529411764707</v>
      </c>
    </row>
    <row r="241" spans="1:45" ht="12.75" customHeight="1" x14ac:dyDescent="0.2">
      <c r="A241" s="182"/>
      <c r="B241" s="143"/>
      <c r="C241" s="52" t="s">
        <v>109</v>
      </c>
      <c r="D241" s="51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114">
        <v>46002</v>
      </c>
      <c r="S241" s="42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43"/>
      <c r="AJ241" s="133">
        <v>46150</v>
      </c>
      <c r="AK241" s="27"/>
      <c r="AL241" s="27"/>
      <c r="AM241" s="7"/>
      <c r="AN241" s="7"/>
      <c r="AO241" s="7"/>
      <c r="AP241" s="7"/>
      <c r="AQ241" s="7">
        <f t="shared" si="57"/>
        <v>92152</v>
      </c>
      <c r="AR241" s="3">
        <f t="shared" si="66"/>
        <v>34</v>
      </c>
      <c r="AS241" s="8">
        <f t="shared" si="58"/>
        <v>2710.3529411764707</v>
      </c>
    </row>
    <row r="242" spans="1:45" ht="12.75" customHeight="1" x14ac:dyDescent="0.2">
      <c r="A242" s="182"/>
      <c r="B242" s="143" t="s">
        <v>87</v>
      </c>
      <c r="C242" s="52" t="s">
        <v>108</v>
      </c>
      <c r="D242" s="51"/>
      <c r="E242" s="27"/>
      <c r="F242" s="27"/>
      <c r="G242" s="27"/>
      <c r="H242" s="27"/>
      <c r="I242" s="27"/>
      <c r="J242" s="27"/>
      <c r="K242" s="27"/>
      <c r="L242" s="27"/>
      <c r="M242" s="27"/>
      <c r="N242" s="114">
        <v>45973</v>
      </c>
      <c r="O242" s="27"/>
      <c r="P242" s="27"/>
      <c r="Q242" s="27"/>
      <c r="R242" s="27"/>
      <c r="S242" s="42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114">
        <v>46141</v>
      </c>
      <c r="AI242" s="43"/>
      <c r="AJ242" s="43"/>
      <c r="AK242" s="27"/>
      <c r="AL242" s="27"/>
      <c r="AM242" s="7"/>
      <c r="AN242" s="7"/>
      <c r="AO242" s="7"/>
      <c r="AP242" s="7"/>
      <c r="AQ242" s="7">
        <f t="shared" si="57"/>
        <v>92114</v>
      </c>
      <c r="AR242" s="3">
        <f t="shared" si="66"/>
        <v>34</v>
      </c>
      <c r="AS242" s="8">
        <f t="shared" si="58"/>
        <v>2709.2352941176468</v>
      </c>
    </row>
    <row r="243" spans="1:45" ht="12.75" customHeight="1" x14ac:dyDescent="0.2">
      <c r="A243" s="182"/>
      <c r="B243" s="143"/>
      <c r="C243" s="52" t="s">
        <v>109</v>
      </c>
      <c r="D243" s="51"/>
      <c r="E243" s="27"/>
      <c r="F243" s="27"/>
      <c r="G243" s="27"/>
      <c r="H243" s="27"/>
      <c r="I243" s="27"/>
      <c r="J243" s="27"/>
      <c r="K243" s="27"/>
      <c r="L243" s="27"/>
      <c r="M243" s="27"/>
      <c r="N243" s="114">
        <v>45971</v>
      </c>
      <c r="O243" s="27"/>
      <c r="P243" s="27"/>
      <c r="Q243" s="27"/>
      <c r="R243" s="27"/>
      <c r="S243" s="42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114">
        <v>46141</v>
      </c>
      <c r="AI243" s="43"/>
      <c r="AJ243" s="43"/>
      <c r="AK243" s="27"/>
      <c r="AL243" s="27"/>
      <c r="AM243" s="7"/>
      <c r="AN243" s="7"/>
      <c r="AO243" s="7"/>
      <c r="AP243" s="7"/>
      <c r="AQ243" s="7">
        <f t="shared" si="57"/>
        <v>92112</v>
      </c>
      <c r="AR243" s="3">
        <f t="shared" si="66"/>
        <v>34</v>
      </c>
      <c r="AS243" s="8">
        <f t="shared" si="58"/>
        <v>2709.1764705882351</v>
      </c>
    </row>
    <row r="244" spans="1:45" ht="12.75" customHeight="1" x14ac:dyDescent="0.2">
      <c r="A244" s="182"/>
      <c r="B244" s="143" t="s">
        <v>107</v>
      </c>
      <c r="C244" s="52" t="s">
        <v>108</v>
      </c>
      <c r="D244" s="51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42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114">
        <v>46121</v>
      </c>
      <c r="AG244" s="27"/>
      <c r="AH244" s="27"/>
      <c r="AI244" s="43"/>
      <c r="AJ244" s="43"/>
      <c r="AK244" s="27"/>
      <c r="AL244" s="27"/>
      <c r="AM244" s="7"/>
      <c r="AN244" s="7"/>
      <c r="AO244" s="7"/>
      <c r="AP244" s="7"/>
      <c r="AQ244" s="7">
        <f t="shared" si="57"/>
        <v>46121</v>
      </c>
      <c r="AR244" s="3">
        <f t="shared" si="66"/>
        <v>34</v>
      </c>
      <c r="AS244" s="8">
        <f t="shared" si="58"/>
        <v>1356.5</v>
      </c>
    </row>
    <row r="245" spans="1:45" ht="12.75" customHeight="1" x14ac:dyDescent="0.2">
      <c r="A245" s="182"/>
      <c r="B245" s="143"/>
      <c r="C245" s="52" t="s">
        <v>109</v>
      </c>
      <c r="D245" s="51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42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114">
        <v>46121</v>
      </c>
      <c r="AG245" s="27"/>
      <c r="AH245" s="27"/>
      <c r="AI245" s="43"/>
      <c r="AJ245" s="43"/>
      <c r="AK245" s="27"/>
      <c r="AL245" s="27"/>
      <c r="AM245" s="7"/>
      <c r="AN245" s="7"/>
      <c r="AO245" s="7"/>
      <c r="AP245" s="7"/>
      <c r="AQ245" s="7">
        <f t="shared" si="57"/>
        <v>46121</v>
      </c>
      <c r="AR245" s="3">
        <f t="shared" si="66"/>
        <v>34</v>
      </c>
      <c r="AS245" s="8">
        <f t="shared" si="58"/>
        <v>1356.5</v>
      </c>
    </row>
    <row r="246" spans="1:45" ht="12.75" customHeight="1" x14ac:dyDescent="0.2">
      <c r="A246" s="182"/>
      <c r="B246" s="143" t="s">
        <v>74</v>
      </c>
      <c r="C246" s="52" t="s">
        <v>108</v>
      </c>
      <c r="D246" s="51"/>
      <c r="E246" s="27"/>
      <c r="F246" s="27"/>
      <c r="G246" s="27"/>
      <c r="H246" s="114">
        <v>45929</v>
      </c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42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43"/>
      <c r="AJ246" s="43"/>
      <c r="AK246" s="27"/>
      <c r="AL246" s="114">
        <v>46162</v>
      </c>
      <c r="AM246" s="7"/>
      <c r="AN246" s="7"/>
      <c r="AO246" s="7"/>
      <c r="AP246" s="7"/>
      <c r="AQ246" s="7">
        <f t="shared" si="57"/>
        <v>92091</v>
      </c>
      <c r="AR246" s="3">
        <f t="shared" ref="AR246:AR247" si="67">34*2</f>
        <v>68</v>
      </c>
      <c r="AS246" s="8">
        <f t="shared" si="58"/>
        <v>1354.2794117647059</v>
      </c>
    </row>
    <row r="247" spans="1:45" ht="12.75" customHeight="1" x14ac:dyDescent="0.2">
      <c r="A247" s="182"/>
      <c r="B247" s="143"/>
      <c r="C247" s="52" t="s">
        <v>109</v>
      </c>
      <c r="D247" s="53"/>
      <c r="E247" s="27"/>
      <c r="F247" s="27"/>
      <c r="G247" s="27"/>
      <c r="H247" s="114">
        <v>45929</v>
      </c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42"/>
      <c r="AH247" s="27"/>
      <c r="AI247" s="27"/>
      <c r="AJ247" s="43"/>
      <c r="AK247" s="27"/>
      <c r="AL247" s="114">
        <v>46162</v>
      </c>
      <c r="AM247" s="7"/>
      <c r="AN247" s="7"/>
      <c r="AO247" s="7"/>
      <c r="AP247" s="7"/>
      <c r="AQ247" s="7">
        <f t="shared" si="57"/>
        <v>92091</v>
      </c>
      <c r="AR247" s="3">
        <f t="shared" si="67"/>
        <v>68</v>
      </c>
      <c r="AS247" s="8">
        <f t="shared" si="58"/>
        <v>1354.2794117647059</v>
      </c>
    </row>
    <row r="248" spans="1:45" ht="27" customHeight="1" x14ac:dyDescent="0.2">
      <c r="A248" s="68"/>
      <c r="B248" s="69"/>
      <c r="C248" s="69"/>
      <c r="D248" s="69"/>
      <c r="E248" s="67"/>
      <c r="F248" s="67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  <c r="X248" s="67"/>
      <c r="Y248" s="67"/>
      <c r="Z248" s="67"/>
      <c r="AA248" s="67"/>
      <c r="AB248" s="67"/>
      <c r="AC248" s="67"/>
      <c r="AD248" s="67"/>
      <c r="AE248" s="67"/>
      <c r="AF248" s="67"/>
      <c r="AG248" s="67"/>
      <c r="AH248" s="67"/>
      <c r="AI248" s="67"/>
      <c r="AJ248" s="67"/>
      <c r="AK248" s="67"/>
      <c r="AL248" s="67"/>
      <c r="AM248" s="68"/>
      <c r="AN248" s="68"/>
      <c r="AO248" s="68"/>
      <c r="AP248" s="68"/>
      <c r="AQ248" s="68"/>
      <c r="AR248" s="68"/>
      <c r="AS248" s="68"/>
    </row>
    <row r="249" spans="1:45" s="2" customFormat="1" ht="81.75" customHeight="1" x14ac:dyDescent="0.2">
      <c r="A249" s="185" t="s">
        <v>38</v>
      </c>
      <c r="B249" s="185"/>
      <c r="C249" s="185"/>
      <c r="D249" s="185"/>
      <c r="E249" s="144" t="s">
        <v>40</v>
      </c>
      <c r="F249" s="144"/>
      <c r="G249" s="144"/>
      <c r="H249" s="144"/>
      <c r="I249" s="144"/>
      <c r="J249" s="144"/>
      <c r="K249" s="144"/>
      <c r="L249" s="144"/>
      <c r="M249" s="144"/>
      <c r="N249" s="144"/>
      <c r="O249" s="144"/>
      <c r="P249" s="144"/>
      <c r="Q249" s="144"/>
      <c r="R249" s="144"/>
      <c r="S249" s="144"/>
      <c r="T249" s="144"/>
      <c r="U249" s="144"/>
      <c r="V249" s="144"/>
      <c r="W249" s="144"/>
      <c r="X249" s="144"/>
      <c r="Y249" s="144"/>
      <c r="Z249" s="144"/>
      <c r="AA249" s="144"/>
      <c r="AB249" s="144"/>
      <c r="AC249" s="144"/>
      <c r="AD249" s="144"/>
      <c r="AE249" s="144"/>
      <c r="AF249" s="144"/>
      <c r="AG249" s="144"/>
      <c r="AH249" s="144"/>
      <c r="AI249" s="144"/>
      <c r="AJ249" s="144"/>
      <c r="AK249" s="144"/>
      <c r="AL249" s="144"/>
      <c r="AM249" s="144"/>
      <c r="AN249" s="144"/>
      <c r="AO249" s="144"/>
      <c r="AP249" s="144"/>
      <c r="AQ249" s="146" t="s">
        <v>20</v>
      </c>
      <c r="AR249" s="183" t="s">
        <v>22</v>
      </c>
      <c r="AS249" s="184" t="s">
        <v>21</v>
      </c>
    </row>
    <row r="250" spans="1:45" s="2" customFormat="1" ht="21.75" customHeight="1" x14ac:dyDescent="0.2">
      <c r="A250" s="143" t="s">
        <v>0</v>
      </c>
      <c r="B250" s="143"/>
      <c r="C250" s="143"/>
      <c r="D250" s="23" t="s">
        <v>18</v>
      </c>
      <c r="E250" s="143" t="s">
        <v>1</v>
      </c>
      <c r="F250" s="143"/>
      <c r="G250" s="143"/>
      <c r="H250" s="143"/>
      <c r="I250" s="143" t="s">
        <v>2</v>
      </c>
      <c r="J250" s="143"/>
      <c r="K250" s="143"/>
      <c r="L250" s="143"/>
      <c r="M250" s="143" t="s">
        <v>3</v>
      </c>
      <c r="N250" s="143"/>
      <c r="O250" s="143"/>
      <c r="P250" s="143"/>
      <c r="Q250" s="143" t="s">
        <v>4</v>
      </c>
      <c r="R250" s="143"/>
      <c r="S250" s="143"/>
      <c r="T250" s="143"/>
      <c r="U250" s="143" t="s">
        <v>5</v>
      </c>
      <c r="V250" s="143"/>
      <c r="W250" s="143"/>
      <c r="X250" s="143" t="s">
        <v>6</v>
      </c>
      <c r="Y250" s="143"/>
      <c r="Z250" s="143"/>
      <c r="AA250" s="143"/>
      <c r="AB250" s="143" t="s">
        <v>7</v>
      </c>
      <c r="AC250" s="143"/>
      <c r="AD250" s="143"/>
      <c r="AE250" s="143" t="s">
        <v>8</v>
      </c>
      <c r="AF250" s="143"/>
      <c r="AG250" s="143"/>
      <c r="AH250" s="143"/>
      <c r="AI250" s="143"/>
      <c r="AJ250" s="143" t="s">
        <v>9</v>
      </c>
      <c r="AK250" s="143"/>
      <c r="AL250" s="143"/>
      <c r="AM250" s="143" t="s">
        <v>10</v>
      </c>
      <c r="AN250" s="143"/>
      <c r="AO250" s="143"/>
      <c r="AP250" s="143"/>
      <c r="AQ250" s="146"/>
      <c r="AR250" s="183"/>
      <c r="AS250" s="184"/>
    </row>
    <row r="251" spans="1:45" s="6" customFormat="1" ht="11.25" customHeight="1" x14ac:dyDescent="0.2">
      <c r="A251" s="143"/>
      <c r="B251" s="143"/>
      <c r="C251" s="143"/>
      <c r="D251" s="23" t="s">
        <v>19</v>
      </c>
      <c r="E251" s="5">
        <v>1</v>
      </c>
      <c r="F251" s="5">
        <v>2</v>
      </c>
      <c r="G251" s="5">
        <v>3</v>
      </c>
      <c r="H251" s="5">
        <v>4</v>
      </c>
      <c r="I251" s="5">
        <v>5</v>
      </c>
      <c r="J251" s="5">
        <v>6</v>
      </c>
      <c r="K251" s="5">
        <v>7</v>
      </c>
      <c r="L251" s="5">
        <v>8</v>
      </c>
      <c r="M251" s="5">
        <v>9</v>
      </c>
      <c r="N251" s="5">
        <v>10</v>
      </c>
      <c r="O251" s="5">
        <v>11</v>
      </c>
      <c r="P251" s="5">
        <v>12</v>
      </c>
      <c r="Q251" s="5">
        <v>13</v>
      </c>
      <c r="R251" s="5">
        <v>14</v>
      </c>
      <c r="S251" s="5">
        <v>15</v>
      </c>
      <c r="T251" s="5">
        <v>16</v>
      </c>
      <c r="U251" s="5">
        <v>17</v>
      </c>
      <c r="V251" s="5">
        <v>18</v>
      </c>
      <c r="W251" s="5">
        <v>19</v>
      </c>
      <c r="X251" s="5">
        <v>20</v>
      </c>
      <c r="Y251" s="5">
        <v>21</v>
      </c>
      <c r="Z251" s="5">
        <v>22</v>
      </c>
      <c r="AA251" s="5">
        <v>23</v>
      </c>
      <c r="AB251" s="5">
        <v>24</v>
      </c>
      <c r="AC251" s="5">
        <v>25</v>
      </c>
      <c r="AD251" s="5">
        <v>26</v>
      </c>
      <c r="AE251" s="5">
        <v>27</v>
      </c>
      <c r="AF251" s="5">
        <v>28</v>
      </c>
      <c r="AG251" s="5">
        <v>29</v>
      </c>
      <c r="AH251" s="5">
        <v>30</v>
      </c>
      <c r="AI251" s="5">
        <v>31</v>
      </c>
      <c r="AJ251" s="5">
        <v>32</v>
      </c>
      <c r="AK251" s="5">
        <v>33</v>
      </c>
      <c r="AL251" s="5">
        <v>34</v>
      </c>
      <c r="AM251" s="5">
        <v>35</v>
      </c>
      <c r="AN251" s="5">
        <v>36</v>
      </c>
      <c r="AO251" s="5">
        <v>37</v>
      </c>
      <c r="AP251" s="5">
        <v>38</v>
      </c>
      <c r="AQ251" s="146"/>
      <c r="AR251" s="183"/>
      <c r="AS251" s="184"/>
    </row>
    <row r="252" spans="1:45" ht="12.75" customHeight="1" x14ac:dyDescent="0.2">
      <c r="A252" s="182" t="s">
        <v>25</v>
      </c>
      <c r="B252" s="140" t="s">
        <v>13</v>
      </c>
      <c r="C252" s="52" t="s">
        <v>110</v>
      </c>
      <c r="D252" s="53"/>
      <c r="E252" s="27"/>
      <c r="F252" s="27"/>
      <c r="G252" s="110" t="s">
        <v>172</v>
      </c>
      <c r="H252" s="27"/>
      <c r="I252" s="27"/>
      <c r="J252" s="27"/>
      <c r="K252" s="114">
        <v>45951</v>
      </c>
      <c r="L252" s="27"/>
      <c r="M252" s="27"/>
      <c r="N252" s="27"/>
      <c r="O252" s="27"/>
      <c r="P252" s="27"/>
      <c r="Q252" s="27"/>
      <c r="R252" s="114">
        <v>45999</v>
      </c>
      <c r="S252" s="27"/>
      <c r="T252" s="27"/>
      <c r="U252" s="27"/>
      <c r="V252" s="27"/>
      <c r="W252" s="27"/>
      <c r="X252" s="27"/>
      <c r="Y252" s="27"/>
      <c r="Z252" s="27"/>
      <c r="AA252" s="114">
        <v>46059</v>
      </c>
      <c r="AB252" s="27"/>
      <c r="AC252" s="27"/>
      <c r="AD252" s="27"/>
      <c r="AE252" s="27"/>
      <c r="AF252" s="27"/>
      <c r="AG252" s="27"/>
      <c r="AH252" s="27"/>
      <c r="AI252" s="27"/>
      <c r="AJ252" s="114">
        <v>46146</v>
      </c>
      <c r="AK252" s="27"/>
      <c r="AL252" s="27"/>
      <c r="AM252" s="43"/>
      <c r="AN252" s="43"/>
      <c r="AO252" s="43"/>
      <c r="AP252" s="43"/>
      <c r="AQ252" s="7">
        <f t="shared" ref="AQ252:AQ284" si="68">SUM(E252:AP252)</f>
        <v>184155</v>
      </c>
      <c r="AR252" s="3">
        <f>34*3</f>
        <v>102</v>
      </c>
      <c r="AS252" s="8">
        <f t="shared" ref="AS252:AS284" si="69">AQ252/AR252</f>
        <v>1805.4411764705883</v>
      </c>
    </row>
    <row r="253" spans="1:45" x14ac:dyDescent="0.2">
      <c r="A253" s="182"/>
      <c r="B253" s="141"/>
      <c r="C253" s="52" t="s">
        <v>111</v>
      </c>
      <c r="D253" s="53"/>
      <c r="E253" s="27"/>
      <c r="F253" s="27"/>
      <c r="G253" s="110" t="s">
        <v>172</v>
      </c>
      <c r="H253" s="27"/>
      <c r="I253" s="27"/>
      <c r="J253" s="27"/>
      <c r="K253" s="114">
        <v>45951</v>
      </c>
      <c r="L253" s="27"/>
      <c r="M253" s="27"/>
      <c r="N253" s="27"/>
      <c r="O253" s="27"/>
      <c r="P253" s="27"/>
      <c r="Q253" s="27"/>
      <c r="R253" s="114">
        <v>45999</v>
      </c>
      <c r="S253" s="27"/>
      <c r="T253" s="27"/>
      <c r="U253" s="27"/>
      <c r="V253" s="27"/>
      <c r="W253" s="27"/>
      <c r="X253" s="27"/>
      <c r="Y253" s="27"/>
      <c r="Z253" s="27"/>
      <c r="AA253" s="114">
        <v>46079</v>
      </c>
      <c r="AB253" s="27"/>
      <c r="AC253" s="27"/>
      <c r="AD253" s="27"/>
      <c r="AE253" s="27"/>
      <c r="AF253" s="27"/>
      <c r="AG253" s="27"/>
      <c r="AH253" s="27"/>
      <c r="AI253" s="27"/>
      <c r="AJ253" s="114">
        <v>46146</v>
      </c>
      <c r="AK253" s="27"/>
      <c r="AL253" s="27"/>
      <c r="AM253" s="43"/>
      <c r="AN253" s="43"/>
      <c r="AO253" s="43"/>
      <c r="AP253" s="43"/>
      <c r="AQ253" s="7">
        <f t="shared" si="68"/>
        <v>184175</v>
      </c>
      <c r="AR253" s="3">
        <f t="shared" ref="AR253:AR261" si="70">34*3</f>
        <v>102</v>
      </c>
      <c r="AS253" s="8">
        <f t="shared" si="69"/>
        <v>1805.6372549019609</v>
      </c>
    </row>
    <row r="254" spans="1:45" ht="12.75" customHeight="1" x14ac:dyDescent="0.2">
      <c r="A254" s="182"/>
      <c r="B254" s="140" t="s">
        <v>27</v>
      </c>
      <c r="C254" s="52" t="s">
        <v>110</v>
      </c>
      <c r="D254" s="53"/>
      <c r="E254" s="27"/>
      <c r="F254" s="114">
        <v>45912</v>
      </c>
      <c r="G254" s="27"/>
      <c r="H254" s="27"/>
      <c r="I254" s="27"/>
      <c r="J254" s="27"/>
      <c r="K254" s="27"/>
      <c r="L254" s="27"/>
      <c r="M254" s="27"/>
      <c r="N254" s="114">
        <v>45968</v>
      </c>
      <c r="O254" s="27"/>
      <c r="P254" s="27"/>
      <c r="Q254" s="27"/>
      <c r="R254" s="27"/>
      <c r="S254" s="114">
        <v>46010</v>
      </c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43"/>
      <c r="AN254" s="43"/>
      <c r="AO254" s="43"/>
      <c r="AP254" s="43"/>
      <c r="AQ254" s="7">
        <f t="shared" si="68"/>
        <v>137890</v>
      </c>
      <c r="AR254" s="3">
        <f t="shared" si="70"/>
        <v>102</v>
      </c>
      <c r="AS254" s="8">
        <f t="shared" si="69"/>
        <v>1351.8627450980391</v>
      </c>
    </row>
    <row r="255" spans="1:45" ht="12.75" customHeight="1" x14ac:dyDescent="0.2">
      <c r="A255" s="182"/>
      <c r="B255" s="141"/>
      <c r="C255" s="52" t="s">
        <v>111</v>
      </c>
      <c r="D255" s="51"/>
      <c r="E255" s="27"/>
      <c r="F255" s="114">
        <v>45912</v>
      </c>
      <c r="G255" s="27"/>
      <c r="H255" s="27"/>
      <c r="I255" s="27"/>
      <c r="J255" s="27"/>
      <c r="K255" s="27"/>
      <c r="L255" s="27"/>
      <c r="M255" s="27"/>
      <c r="N255" s="114">
        <v>45968</v>
      </c>
      <c r="O255" s="27"/>
      <c r="P255" s="27"/>
      <c r="Q255" s="27"/>
      <c r="R255" s="27"/>
      <c r="S255" s="114">
        <v>46010</v>
      </c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43"/>
      <c r="AN255" s="43"/>
      <c r="AO255" s="43"/>
      <c r="AP255" s="43"/>
      <c r="AQ255" s="7">
        <f t="shared" si="68"/>
        <v>137890</v>
      </c>
      <c r="AR255" s="3">
        <f t="shared" si="70"/>
        <v>102</v>
      </c>
      <c r="AS255" s="8">
        <f t="shared" si="69"/>
        <v>1351.8627450980391</v>
      </c>
    </row>
    <row r="256" spans="1:45" x14ac:dyDescent="0.2">
      <c r="A256" s="182"/>
      <c r="B256" s="140" t="s">
        <v>12</v>
      </c>
      <c r="C256" s="52" t="s">
        <v>110</v>
      </c>
      <c r="D256" s="51"/>
      <c r="E256" s="27"/>
      <c r="F256" s="27"/>
      <c r="G256" s="110" t="s">
        <v>135</v>
      </c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43"/>
      <c r="AN256" s="43"/>
      <c r="AO256" s="43"/>
      <c r="AP256" s="43"/>
      <c r="AQ256" s="7">
        <f t="shared" si="68"/>
        <v>0</v>
      </c>
      <c r="AR256" s="3">
        <f t="shared" si="70"/>
        <v>102</v>
      </c>
      <c r="AS256" s="8">
        <f t="shared" si="69"/>
        <v>0</v>
      </c>
    </row>
    <row r="257" spans="1:45" x14ac:dyDescent="0.2">
      <c r="A257" s="182"/>
      <c r="B257" s="141"/>
      <c r="C257" s="52" t="s">
        <v>111</v>
      </c>
      <c r="D257" s="53"/>
      <c r="E257" s="27"/>
      <c r="F257" s="27"/>
      <c r="G257" s="110" t="s">
        <v>135</v>
      </c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115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  <c r="AM257" s="43"/>
      <c r="AN257" s="43"/>
      <c r="AO257" s="43"/>
      <c r="AP257" s="43"/>
      <c r="AQ257" s="7">
        <f t="shared" si="68"/>
        <v>0</v>
      </c>
      <c r="AR257" s="3">
        <f t="shared" si="70"/>
        <v>102</v>
      </c>
      <c r="AS257" s="8">
        <f t="shared" si="69"/>
        <v>0</v>
      </c>
    </row>
    <row r="258" spans="1:45" ht="12.75" customHeight="1" x14ac:dyDescent="0.2">
      <c r="A258" s="182"/>
      <c r="B258" s="140" t="s">
        <v>99</v>
      </c>
      <c r="C258" s="52" t="s">
        <v>110</v>
      </c>
      <c r="D258" s="53"/>
      <c r="E258" s="27"/>
      <c r="F258" s="27"/>
      <c r="G258" s="27"/>
      <c r="H258" s="44"/>
      <c r="I258" s="117">
        <v>45931</v>
      </c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114">
        <v>46016</v>
      </c>
      <c r="U258" s="27"/>
      <c r="V258" s="114">
        <v>46042</v>
      </c>
      <c r="W258" s="115"/>
      <c r="X258" s="27"/>
      <c r="Y258" s="27"/>
      <c r="Z258" s="27"/>
      <c r="AA258" s="114">
        <v>46078</v>
      </c>
      <c r="AB258" s="27"/>
      <c r="AC258" s="27"/>
      <c r="AD258" s="27"/>
      <c r="AE258" s="27"/>
      <c r="AF258" s="114">
        <v>46120</v>
      </c>
      <c r="AG258" s="27"/>
      <c r="AH258" s="27"/>
      <c r="AI258" s="27"/>
      <c r="AJ258" s="27"/>
      <c r="AK258" s="27"/>
      <c r="AL258" s="27"/>
      <c r="AM258" s="43"/>
      <c r="AN258" s="43"/>
      <c r="AO258" s="43"/>
      <c r="AP258" s="43"/>
      <c r="AQ258" s="7">
        <f t="shared" si="68"/>
        <v>230187</v>
      </c>
      <c r="AR258" s="3">
        <f t="shared" si="70"/>
        <v>102</v>
      </c>
      <c r="AS258" s="8">
        <f t="shared" si="69"/>
        <v>2256.7352941176468</v>
      </c>
    </row>
    <row r="259" spans="1:45" ht="12.75" customHeight="1" x14ac:dyDescent="0.2">
      <c r="A259" s="182"/>
      <c r="B259" s="141"/>
      <c r="C259" s="52" t="s">
        <v>111</v>
      </c>
      <c r="D259" s="81"/>
      <c r="E259" s="27"/>
      <c r="F259" s="27"/>
      <c r="G259" s="27"/>
      <c r="H259" s="42"/>
      <c r="I259" s="114">
        <v>45931</v>
      </c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114">
        <v>46016</v>
      </c>
      <c r="U259" s="27"/>
      <c r="V259" s="114">
        <v>46042</v>
      </c>
      <c r="W259" s="115"/>
      <c r="X259" s="27"/>
      <c r="Y259" s="27"/>
      <c r="Z259" s="27"/>
      <c r="AA259" s="114">
        <v>46078</v>
      </c>
      <c r="AB259" s="27"/>
      <c r="AC259" s="27"/>
      <c r="AD259" s="27"/>
      <c r="AE259" s="27"/>
      <c r="AF259" s="114">
        <v>46120</v>
      </c>
      <c r="AG259" s="27"/>
      <c r="AH259" s="27"/>
      <c r="AI259" s="27"/>
      <c r="AJ259" s="27"/>
      <c r="AK259" s="27"/>
      <c r="AL259" s="27"/>
      <c r="AM259" s="43"/>
      <c r="AN259" s="43"/>
      <c r="AO259" s="43"/>
      <c r="AP259" s="43"/>
      <c r="AQ259" s="7">
        <f t="shared" si="68"/>
        <v>230187</v>
      </c>
      <c r="AR259" s="3">
        <f t="shared" si="70"/>
        <v>102</v>
      </c>
      <c r="AS259" s="8">
        <f t="shared" si="69"/>
        <v>2256.7352941176468</v>
      </c>
    </row>
    <row r="260" spans="1:45" x14ac:dyDescent="0.2">
      <c r="A260" s="182"/>
      <c r="B260" s="140" t="s">
        <v>100</v>
      </c>
      <c r="C260" s="52" t="s">
        <v>110</v>
      </c>
      <c r="D260" s="53"/>
      <c r="E260" s="27"/>
      <c r="F260" s="27"/>
      <c r="G260" s="27"/>
      <c r="H260" s="27"/>
      <c r="I260" s="114">
        <v>45933</v>
      </c>
      <c r="J260" s="27"/>
      <c r="K260" s="27"/>
      <c r="L260" s="27"/>
      <c r="M260" s="27"/>
      <c r="N260" s="114">
        <v>45967</v>
      </c>
      <c r="O260" s="27"/>
      <c r="P260" s="27"/>
      <c r="Q260" s="27"/>
      <c r="R260" s="27"/>
      <c r="S260" s="27"/>
      <c r="T260" s="27"/>
      <c r="U260" s="27"/>
      <c r="V260" s="27"/>
      <c r="W260" s="114">
        <v>46049</v>
      </c>
      <c r="X260" s="27"/>
      <c r="Y260" s="27"/>
      <c r="Z260" s="27"/>
      <c r="AA260" s="27"/>
      <c r="AB260" s="27"/>
      <c r="AC260" s="27"/>
      <c r="AD260" s="114">
        <v>46100</v>
      </c>
      <c r="AE260" s="27"/>
      <c r="AF260" s="27"/>
      <c r="AG260" s="27"/>
      <c r="AH260" s="27"/>
      <c r="AI260" s="43"/>
      <c r="AJ260" s="43"/>
      <c r="AK260" s="114">
        <v>46156</v>
      </c>
      <c r="AL260" s="27"/>
      <c r="AM260" s="43"/>
      <c r="AN260" s="43"/>
      <c r="AO260" s="43"/>
      <c r="AP260" s="43"/>
      <c r="AQ260" s="7">
        <f t="shared" si="68"/>
        <v>230205</v>
      </c>
      <c r="AR260" s="3">
        <f t="shared" si="70"/>
        <v>102</v>
      </c>
      <c r="AS260" s="8">
        <f t="shared" si="69"/>
        <v>2256.9117647058824</v>
      </c>
    </row>
    <row r="261" spans="1:45" ht="12.75" customHeight="1" x14ac:dyDescent="0.2">
      <c r="A261" s="182"/>
      <c r="B261" s="141"/>
      <c r="C261" s="52" t="s">
        <v>111</v>
      </c>
      <c r="D261" s="53"/>
      <c r="E261" s="27"/>
      <c r="F261" s="27"/>
      <c r="G261" s="27"/>
      <c r="H261" s="27"/>
      <c r="I261" s="114">
        <v>45933</v>
      </c>
      <c r="J261" s="27"/>
      <c r="K261" s="27"/>
      <c r="L261" s="27"/>
      <c r="M261" s="27"/>
      <c r="N261" s="114">
        <v>45967</v>
      </c>
      <c r="O261" s="27"/>
      <c r="P261" s="27"/>
      <c r="Q261" s="27"/>
      <c r="R261" s="27"/>
      <c r="S261" s="27"/>
      <c r="T261" s="27"/>
      <c r="U261" s="27"/>
      <c r="V261" s="27"/>
      <c r="W261" s="114">
        <v>46049</v>
      </c>
      <c r="X261" s="27"/>
      <c r="Y261" s="27"/>
      <c r="Z261" s="27"/>
      <c r="AA261" s="27"/>
      <c r="AB261" s="27"/>
      <c r="AC261" s="27"/>
      <c r="AD261" s="114">
        <v>46100</v>
      </c>
      <c r="AE261" s="27"/>
      <c r="AF261" s="27"/>
      <c r="AG261" s="27"/>
      <c r="AH261" s="27"/>
      <c r="AI261" s="43"/>
      <c r="AJ261" s="43"/>
      <c r="AK261" s="114">
        <v>46156</v>
      </c>
      <c r="AL261" s="27"/>
      <c r="AM261" s="43"/>
      <c r="AN261" s="43"/>
      <c r="AO261" s="43"/>
      <c r="AP261" s="43"/>
      <c r="AQ261" s="7">
        <f t="shared" si="68"/>
        <v>230205</v>
      </c>
      <c r="AR261" s="3">
        <f t="shared" si="70"/>
        <v>102</v>
      </c>
      <c r="AS261" s="8">
        <f t="shared" si="69"/>
        <v>2256.9117647058824</v>
      </c>
    </row>
    <row r="262" spans="1:45" ht="12.75" customHeight="1" x14ac:dyDescent="0.2">
      <c r="A262" s="182"/>
      <c r="B262" s="140" t="s">
        <v>101</v>
      </c>
      <c r="C262" s="52" t="s">
        <v>110</v>
      </c>
      <c r="D262" s="51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114">
        <v>45987</v>
      </c>
      <c r="Q262" s="27"/>
      <c r="R262" s="27"/>
      <c r="S262" s="27"/>
      <c r="T262" s="27"/>
      <c r="U262" s="27"/>
      <c r="V262" s="114">
        <v>46044</v>
      </c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43"/>
      <c r="AJ262" s="43"/>
      <c r="AK262" s="27"/>
      <c r="AL262" s="27"/>
      <c r="AM262" s="43"/>
      <c r="AN262" s="43"/>
      <c r="AO262" s="43"/>
      <c r="AP262" s="43"/>
      <c r="AQ262" s="7">
        <f t="shared" si="68"/>
        <v>92031</v>
      </c>
      <c r="AR262" s="3">
        <f>34*1</f>
        <v>34</v>
      </c>
      <c r="AS262" s="8">
        <f t="shared" si="69"/>
        <v>2706.794117647059</v>
      </c>
    </row>
    <row r="263" spans="1:45" x14ac:dyDescent="0.2">
      <c r="A263" s="182"/>
      <c r="B263" s="141"/>
      <c r="C263" s="52" t="s">
        <v>111</v>
      </c>
      <c r="D263" s="53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114">
        <v>45987</v>
      </c>
      <c r="Q263" s="27"/>
      <c r="R263" s="27"/>
      <c r="S263" s="27"/>
      <c r="T263" s="27"/>
      <c r="U263" s="27"/>
      <c r="V263" s="114">
        <v>46044</v>
      </c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43"/>
      <c r="AJ263" s="43"/>
      <c r="AK263" s="27"/>
      <c r="AL263" s="27"/>
      <c r="AM263" s="43"/>
      <c r="AN263" s="43"/>
      <c r="AO263" s="43"/>
      <c r="AP263" s="43"/>
      <c r="AQ263" s="7">
        <f t="shared" si="68"/>
        <v>92031</v>
      </c>
      <c r="AR263" s="3">
        <f t="shared" ref="AR263:AR265" si="71">34*1</f>
        <v>34</v>
      </c>
      <c r="AS263" s="8">
        <f t="shared" si="69"/>
        <v>2706.794117647059</v>
      </c>
    </row>
    <row r="264" spans="1:45" x14ac:dyDescent="0.2">
      <c r="A264" s="182"/>
      <c r="B264" s="140" t="s">
        <v>35</v>
      </c>
      <c r="C264" s="52" t="s">
        <v>110</v>
      </c>
      <c r="D264" s="51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114">
        <v>45993</v>
      </c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114">
        <v>46098</v>
      </c>
      <c r="AD264" s="27"/>
      <c r="AE264" s="27"/>
      <c r="AF264" s="27"/>
      <c r="AG264" s="27"/>
      <c r="AH264" s="27"/>
      <c r="AI264" s="43"/>
      <c r="AJ264" s="43"/>
      <c r="AK264" s="27"/>
      <c r="AL264" s="27"/>
      <c r="AM264" s="43"/>
      <c r="AN264" s="43"/>
      <c r="AO264" s="43"/>
      <c r="AP264" s="43"/>
      <c r="AQ264" s="7">
        <f t="shared" si="68"/>
        <v>92091</v>
      </c>
      <c r="AR264" s="3">
        <f t="shared" si="71"/>
        <v>34</v>
      </c>
      <c r="AS264" s="8">
        <f t="shared" si="69"/>
        <v>2708.5588235294117</v>
      </c>
    </row>
    <row r="265" spans="1:45" x14ac:dyDescent="0.2">
      <c r="A265" s="182"/>
      <c r="B265" s="141"/>
      <c r="C265" s="52" t="s">
        <v>111</v>
      </c>
      <c r="D265" s="51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114">
        <v>45993</v>
      </c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114">
        <v>46098</v>
      </c>
      <c r="AD265" s="27"/>
      <c r="AE265" s="27"/>
      <c r="AF265" s="27"/>
      <c r="AG265" s="27"/>
      <c r="AH265" s="27"/>
      <c r="AI265" s="43"/>
      <c r="AJ265" s="43"/>
      <c r="AK265" s="27"/>
      <c r="AL265" s="27"/>
      <c r="AM265" s="43"/>
      <c r="AN265" s="43"/>
      <c r="AO265" s="43"/>
      <c r="AP265" s="43"/>
      <c r="AQ265" s="7">
        <f t="shared" si="68"/>
        <v>92091</v>
      </c>
      <c r="AR265" s="3">
        <f t="shared" si="71"/>
        <v>34</v>
      </c>
      <c r="AS265" s="8">
        <f t="shared" si="69"/>
        <v>2708.5588235294117</v>
      </c>
    </row>
    <row r="266" spans="1:45" x14ac:dyDescent="0.2">
      <c r="A266" s="182"/>
      <c r="B266" s="140" t="s">
        <v>28</v>
      </c>
      <c r="C266" s="52" t="s">
        <v>110</v>
      </c>
      <c r="D266" s="51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110" t="s">
        <v>173</v>
      </c>
      <c r="P266" s="27"/>
      <c r="Q266" s="27"/>
      <c r="R266" s="27"/>
      <c r="S266" s="27"/>
      <c r="T266" s="27"/>
      <c r="U266" s="27"/>
      <c r="V266" s="27"/>
      <c r="W266" s="27"/>
      <c r="X266" s="27"/>
      <c r="Y266" s="114">
        <v>46062</v>
      </c>
      <c r="Z266" s="27"/>
      <c r="AA266" s="27"/>
      <c r="AB266" s="27"/>
      <c r="AC266" s="27"/>
      <c r="AD266" s="27"/>
      <c r="AE266" s="27"/>
      <c r="AF266" s="27"/>
      <c r="AG266" s="27"/>
      <c r="AH266" s="27"/>
      <c r="AI266" s="43"/>
      <c r="AJ266" s="43"/>
      <c r="AK266" s="27"/>
      <c r="AL266" s="27"/>
      <c r="AM266" s="43"/>
      <c r="AN266" s="43"/>
      <c r="AO266" s="43"/>
      <c r="AP266" s="43"/>
      <c r="AQ266" s="7">
        <f t="shared" si="68"/>
        <v>46062</v>
      </c>
      <c r="AR266" s="3">
        <f>34*2</f>
        <v>68</v>
      </c>
      <c r="AS266" s="8">
        <f t="shared" si="69"/>
        <v>677.38235294117646</v>
      </c>
    </row>
    <row r="267" spans="1:45" x14ac:dyDescent="0.2">
      <c r="A267" s="182"/>
      <c r="B267" s="141"/>
      <c r="C267" s="52" t="s">
        <v>111</v>
      </c>
      <c r="D267" s="51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110" t="s">
        <v>173</v>
      </c>
      <c r="P267" s="27"/>
      <c r="Q267" s="27"/>
      <c r="R267" s="27"/>
      <c r="S267" s="27"/>
      <c r="T267" s="27"/>
      <c r="U267" s="27"/>
      <c r="V267" s="27"/>
      <c r="W267" s="27"/>
      <c r="X267" s="27"/>
      <c r="Y267" s="114">
        <v>46062</v>
      </c>
      <c r="Z267" s="27"/>
      <c r="AA267" s="27"/>
      <c r="AB267" s="27"/>
      <c r="AC267" s="27"/>
      <c r="AD267" s="27"/>
      <c r="AE267" s="27"/>
      <c r="AF267" s="27"/>
      <c r="AG267" s="27"/>
      <c r="AH267" s="27"/>
      <c r="AI267" s="43"/>
      <c r="AJ267" s="43"/>
      <c r="AK267" s="27"/>
      <c r="AL267" s="27"/>
      <c r="AM267" s="43"/>
      <c r="AN267" s="43"/>
      <c r="AO267" s="43"/>
      <c r="AP267" s="43"/>
      <c r="AQ267" s="7">
        <f t="shared" si="68"/>
        <v>46062</v>
      </c>
      <c r="AR267" s="3">
        <f t="shared" ref="AR267" si="72">34*2</f>
        <v>68</v>
      </c>
      <c r="AS267" s="8">
        <f t="shared" si="69"/>
        <v>677.38235294117646</v>
      </c>
    </row>
    <row r="268" spans="1:45" x14ac:dyDescent="0.2">
      <c r="A268" s="182"/>
      <c r="B268" s="140" t="s">
        <v>32</v>
      </c>
      <c r="C268" s="52" t="s">
        <v>110</v>
      </c>
      <c r="D268" s="51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114">
        <v>45988</v>
      </c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114">
        <v>46093</v>
      </c>
      <c r="AD268" s="27"/>
      <c r="AE268" s="27"/>
      <c r="AF268" s="27"/>
      <c r="AG268" s="27"/>
      <c r="AH268" s="27"/>
      <c r="AI268" s="43"/>
      <c r="AJ268" s="43"/>
      <c r="AK268" s="27"/>
      <c r="AL268" s="27"/>
      <c r="AM268" s="43"/>
      <c r="AN268" s="43"/>
      <c r="AO268" s="43"/>
      <c r="AP268" s="43"/>
      <c r="AQ268" s="7">
        <f t="shared" si="68"/>
        <v>92081</v>
      </c>
      <c r="AR268" s="3">
        <f>34*1</f>
        <v>34</v>
      </c>
      <c r="AS268" s="8">
        <f t="shared" si="69"/>
        <v>2708.2647058823532</v>
      </c>
    </row>
    <row r="269" spans="1:45" x14ac:dyDescent="0.2">
      <c r="A269" s="182"/>
      <c r="B269" s="141"/>
      <c r="C269" s="52" t="s">
        <v>111</v>
      </c>
      <c r="D269" s="51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114">
        <v>45988</v>
      </c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114">
        <v>46093</v>
      </c>
      <c r="AD269" s="27"/>
      <c r="AE269" s="27"/>
      <c r="AF269" s="27"/>
      <c r="AG269" s="27"/>
      <c r="AH269" s="27"/>
      <c r="AI269" s="43"/>
      <c r="AJ269" s="43"/>
      <c r="AK269" s="27"/>
      <c r="AL269" s="27"/>
      <c r="AM269" s="43"/>
      <c r="AN269" s="43"/>
      <c r="AO269" s="43"/>
      <c r="AP269" s="43"/>
      <c r="AQ269" s="7">
        <f t="shared" si="68"/>
        <v>92081</v>
      </c>
      <c r="AR269" s="3">
        <f t="shared" ref="AR269" si="73">34*1</f>
        <v>34</v>
      </c>
      <c r="AS269" s="8">
        <f t="shared" si="69"/>
        <v>2708.2647058823532</v>
      </c>
    </row>
    <row r="270" spans="1:45" x14ac:dyDescent="0.2">
      <c r="A270" s="182"/>
      <c r="B270" s="140" t="s">
        <v>30</v>
      </c>
      <c r="C270" s="52" t="s">
        <v>110</v>
      </c>
      <c r="D270" s="51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114">
        <v>45994</v>
      </c>
      <c r="R270" s="27"/>
      <c r="S270" s="27"/>
      <c r="T270" s="27"/>
      <c r="U270" s="27"/>
      <c r="V270" s="27"/>
      <c r="W270" s="27"/>
      <c r="X270" s="27"/>
      <c r="Y270" s="27"/>
      <c r="Z270" s="114">
        <v>46070</v>
      </c>
      <c r="AA270" s="27"/>
      <c r="AB270" s="27"/>
      <c r="AC270" s="27"/>
      <c r="AD270" s="27"/>
      <c r="AE270" s="27"/>
      <c r="AF270" s="27"/>
      <c r="AG270" s="27"/>
      <c r="AH270" s="27"/>
      <c r="AI270" s="43"/>
      <c r="AJ270" s="43"/>
      <c r="AK270" s="27"/>
      <c r="AL270" s="27"/>
      <c r="AM270" s="43"/>
      <c r="AN270" s="43"/>
      <c r="AO270" s="43"/>
      <c r="AP270" s="43"/>
      <c r="AQ270" s="7">
        <f t="shared" si="68"/>
        <v>92064</v>
      </c>
      <c r="AR270" s="3">
        <f>34*2</f>
        <v>68</v>
      </c>
      <c r="AS270" s="8">
        <f t="shared" si="69"/>
        <v>1353.8823529411766</v>
      </c>
    </row>
    <row r="271" spans="1:45" x14ac:dyDescent="0.2">
      <c r="A271" s="182"/>
      <c r="B271" s="141"/>
      <c r="C271" s="52" t="s">
        <v>111</v>
      </c>
      <c r="D271" s="51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114">
        <v>45994</v>
      </c>
      <c r="R271" s="27"/>
      <c r="S271" s="27"/>
      <c r="T271" s="27"/>
      <c r="U271" s="27"/>
      <c r="V271" s="27"/>
      <c r="W271" s="27"/>
      <c r="X271" s="27"/>
      <c r="Y271" s="27"/>
      <c r="Z271" s="114">
        <v>46070</v>
      </c>
      <c r="AA271" s="27"/>
      <c r="AB271" s="27"/>
      <c r="AC271" s="27"/>
      <c r="AD271" s="27"/>
      <c r="AE271" s="27"/>
      <c r="AF271" s="27"/>
      <c r="AG271" s="27"/>
      <c r="AH271" s="27"/>
      <c r="AI271" s="43"/>
      <c r="AJ271" s="43"/>
      <c r="AK271" s="27"/>
      <c r="AL271" s="27"/>
      <c r="AM271" s="43"/>
      <c r="AN271" s="43"/>
      <c r="AO271" s="43"/>
      <c r="AP271" s="43"/>
      <c r="AQ271" s="7">
        <f t="shared" si="68"/>
        <v>92064</v>
      </c>
      <c r="AR271" s="3">
        <f t="shared" ref="AR271" si="74">34*2</f>
        <v>68</v>
      </c>
      <c r="AS271" s="8">
        <f t="shared" si="69"/>
        <v>1353.8823529411766</v>
      </c>
    </row>
    <row r="272" spans="1:45" x14ac:dyDescent="0.2">
      <c r="A272" s="182"/>
      <c r="B272" s="140" t="s">
        <v>34</v>
      </c>
      <c r="C272" s="52" t="s">
        <v>110</v>
      </c>
      <c r="D272" s="51"/>
      <c r="E272" s="27"/>
      <c r="F272" s="27"/>
      <c r="G272" s="27"/>
      <c r="H272" s="27"/>
      <c r="I272" s="27"/>
      <c r="J272" s="27"/>
      <c r="K272" s="27"/>
      <c r="L272" s="27"/>
      <c r="M272" s="27"/>
      <c r="N272" s="114">
        <v>45973</v>
      </c>
      <c r="O272" s="27"/>
      <c r="P272" s="27"/>
      <c r="Q272" s="27"/>
      <c r="R272" s="27"/>
      <c r="S272" s="27"/>
      <c r="T272" s="27"/>
      <c r="U272" s="27"/>
      <c r="V272" s="27"/>
      <c r="W272" s="114">
        <v>46052</v>
      </c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43"/>
      <c r="AJ272" s="43"/>
      <c r="AK272" s="27"/>
      <c r="AL272" s="27"/>
      <c r="AM272" s="43"/>
      <c r="AN272" s="43"/>
      <c r="AO272" s="43"/>
      <c r="AP272" s="43"/>
      <c r="AQ272" s="7">
        <f t="shared" si="68"/>
        <v>92025</v>
      </c>
      <c r="AR272" s="3">
        <f>34*3</f>
        <v>102</v>
      </c>
      <c r="AS272" s="8">
        <f t="shared" si="69"/>
        <v>902.20588235294122</v>
      </c>
    </row>
    <row r="273" spans="1:45" x14ac:dyDescent="0.2">
      <c r="A273" s="182"/>
      <c r="B273" s="141"/>
      <c r="C273" s="52" t="s">
        <v>111</v>
      </c>
      <c r="D273" s="51"/>
      <c r="E273" s="27"/>
      <c r="F273" s="27"/>
      <c r="G273" s="27"/>
      <c r="H273" s="27"/>
      <c r="I273" s="27"/>
      <c r="J273" s="27"/>
      <c r="K273" s="27"/>
      <c r="L273" s="27"/>
      <c r="M273" s="27"/>
      <c r="N273" s="114">
        <v>45973</v>
      </c>
      <c r="O273" s="27"/>
      <c r="P273" s="27"/>
      <c r="Q273" s="27"/>
      <c r="R273" s="27"/>
      <c r="S273" s="27"/>
      <c r="T273" s="27"/>
      <c r="U273" s="27"/>
      <c r="V273" s="27"/>
      <c r="W273" s="114">
        <v>46052</v>
      </c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43"/>
      <c r="AJ273" s="43"/>
      <c r="AK273" s="27"/>
      <c r="AL273" s="27"/>
      <c r="AM273" s="43"/>
      <c r="AN273" s="43"/>
      <c r="AO273" s="43"/>
      <c r="AP273" s="43"/>
      <c r="AQ273" s="7">
        <f t="shared" si="68"/>
        <v>92025</v>
      </c>
      <c r="AR273" s="3">
        <f t="shared" ref="AR273" si="75">34*3</f>
        <v>102</v>
      </c>
      <c r="AS273" s="8">
        <f t="shared" si="69"/>
        <v>902.20588235294122</v>
      </c>
    </row>
    <row r="274" spans="1:45" x14ac:dyDescent="0.2">
      <c r="A274" s="182"/>
      <c r="B274" s="143" t="s">
        <v>37</v>
      </c>
      <c r="C274" s="52" t="s">
        <v>110</v>
      </c>
      <c r="D274" s="51"/>
      <c r="E274" s="27"/>
      <c r="F274" s="27"/>
      <c r="G274" s="27"/>
      <c r="H274" s="27"/>
      <c r="I274" s="27"/>
      <c r="J274" s="27"/>
      <c r="K274" s="27"/>
      <c r="L274" s="27"/>
      <c r="M274" s="27"/>
      <c r="N274" s="114">
        <v>45972</v>
      </c>
      <c r="O274" s="27"/>
      <c r="P274" s="27"/>
      <c r="Q274" s="27"/>
      <c r="R274" s="114">
        <v>46002</v>
      </c>
      <c r="S274" s="27"/>
      <c r="T274" s="27"/>
      <c r="U274" s="27"/>
      <c r="V274" s="27"/>
      <c r="W274" s="27"/>
      <c r="X274" s="114">
        <v>46056</v>
      </c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43"/>
      <c r="AJ274" s="43"/>
      <c r="AK274" s="27"/>
      <c r="AL274" s="27"/>
      <c r="AM274" s="43"/>
      <c r="AN274" s="43"/>
      <c r="AO274" s="43"/>
      <c r="AP274" s="43"/>
      <c r="AQ274" s="7">
        <f t="shared" si="68"/>
        <v>138030</v>
      </c>
      <c r="AR274" s="3">
        <f>34*2</f>
        <v>68</v>
      </c>
      <c r="AS274" s="8">
        <f t="shared" si="69"/>
        <v>2029.8529411764705</v>
      </c>
    </row>
    <row r="275" spans="1:45" x14ac:dyDescent="0.2">
      <c r="A275" s="182"/>
      <c r="B275" s="143"/>
      <c r="C275" s="52" t="s">
        <v>111</v>
      </c>
      <c r="D275" s="51"/>
      <c r="E275" s="27"/>
      <c r="F275" s="27"/>
      <c r="G275" s="27"/>
      <c r="H275" s="27"/>
      <c r="I275" s="27"/>
      <c r="J275" s="27"/>
      <c r="K275" s="27"/>
      <c r="L275" s="27"/>
      <c r="M275" s="27"/>
      <c r="N275" s="114">
        <v>45972</v>
      </c>
      <c r="O275" s="27"/>
      <c r="P275" s="27"/>
      <c r="Q275" s="27"/>
      <c r="R275" s="114">
        <v>46002</v>
      </c>
      <c r="S275" s="27"/>
      <c r="T275" s="27"/>
      <c r="U275" s="27"/>
      <c r="V275" s="27"/>
      <c r="W275" s="27"/>
      <c r="X275" s="114">
        <v>46056</v>
      </c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43"/>
      <c r="AJ275" s="43"/>
      <c r="AK275" s="27"/>
      <c r="AL275" s="27"/>
      <c r="AM275" s="43"/>
      <c r="AN275" s="43"/>
      <c r="AO275" s="43"/>
      <c r="AP275" s="43"/>
      <c r="AQ275" s="7">
        <f t="shared" si="68"/>
        <v>138030</v>
      </c>
      <c r="AR275" s="3">
        <f t="shared" ref="AR275:AR277" si="76">34*2</f>
        <v>68</v>
      </c>
      <c r="AS275" s="8">
        <f t="shared" si="69"/>
        <v>2029.8529411764705</v>
      </c>
    </row>
    <row r="276" spans="1:45" x14ac:dyDescent="0.2">
      <c r="A276" s="182"/>
      <c r="B276" s="143" t="s">
        <v>29</v>
      </c>
      <c r="C276" s="52" t="s">
        <v>110</v>
      </c>
      <c r="D276" s="51"/>
      <c r="E276" s="27"/>
      <c r="F276" s="27"/>
      <c r="G276" s="27"/>
      <c r="H276" s="27"/>
      <c r="I276" s="27"/>
      <c r="J276" s="27"/>
      <c r="K276" s="114">
        <v>45946</v>
      </c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114">
        <v>46085</v>
      </c>
      <c r="Y276" s="27"/>
      <c r="Z276" s="27"/>
      <c r="AA276" s="27"/>
      <c r="AB276" s="27"/>
      <c r="AC276" s="27"/>
      <c r="AD276" s="27"/>
      <c r="AE276" s="27"/>
      <c r="AF276" s="27"/>
      <c r="AG276" s="114">
        <v>46136</v>
      </c>
      <c r="AH276" s="27"/>
      <c r="AI276" s="43"/>
      <c r="AJ276" s="43"/>
      <c r="AK276" s="27"/>
      <c r="AL276" s="27"/>
      <c r="AM276" s="43"/>
      <c r="AN276" s="43"/>
      <c r="AO276" s="43"/>
      <c r="AP276" s="43"/>
      <c r="AQ276" s="7">
        <f t="shared" si="68"/>
        <v>138167</v>
      </c>
      <c r="AR276" s="3">
        <f t="shared" si="76"/>
        <v>68</v>
      </c>
      <c r="AS276" s="8">
        <f t="shared" si="69"/>
        <v>2031.8676470588234</v>
      </c>
    </row>
    <row r="277" spans="1:45" x14ac:dyDescent="0.2">
      <c r="A277" s="182"/>
      <c r="B277" s="143"/>
      <c r="C277" s="52" t="s">
        <v>111</v>
      </c>
      <c r="D277" s="51"/>
      <c r="E277" s="27"/>
      <c r="F277" s="27"/>
      <c r="G277" s="27"/>
      <c r="H277" s="27"/>
      <c r="I277" s="27"/>
      <c r="J277" s="27"/>
      <c r="K277" s="114">
        <v>45946</v>
      </c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114">
        <v>46085</v>
      </c>
      <c r="Y277" s="27"/>
      <c r="Z277" s="27"/>
      <c r="AA277" s="27"/>
      <c r="AB277" s="27"/>
      <c r="AC277" s="27"/>
      <c r="AD277" s="27"/>
      <c r="AE277" s="27"/>
      <c r="AF277" s="27"/>
      <c r="AG277" s="114">
        <v>46136</v>
      </c>
      <c r="AH277" s="27"/>
      <c r="AI277" s="43"/>
      <c r="AJ277" s="43"/>
      <c r="AK277" s="27"/>
      <c r="AL277" s="27"/>
      <c r="AM277" s="43"/>
      <c r="AN277" s="43"/>
      <c r="AO277" s="43"/>
      <c r="AP277" s="43"/>
      <c r="AQ277" s="7">
        <f t="shared" si="68"/>
        <v>138167</v>
      </c>
      <c r="AR277" s="3">
        <f t="shared" si="76"/>
        <v>68</v>
      </c>
      <c r="AS277" s="8">
        <f t="shared" si="69"/>
        <v>2031.8676470588234</v>
      </c>
    </row>
    <row r="278" spans="1:45" x14ac:dyDescent="0.2">
      <c r="A278" s="182"/>
      <c r="B278" s="143" t="s">
        <v>87</v>
      </c>
      <c r="C278" s="52" t="s">
        <v>110</v>
      </c>
      <c r="D278" s="51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43"/>
      <c r="AJ278" s="133">
        <v>46149</v>
      </c>
      <c r="AK278" s="27"/>
      <c r="AL278" s="27"/>
      <c r="AM278" s="43"/>
      <c r="AN278" s="43"/>
      <c r="AO278" s="43"/>
      <c r="AP278" s="43"/>
      <c r="AQ278" s="7">
        <f t="shared" si="68"/>
        <v>46149</v>
      </c>
      <c r="AR278" s="3">
        <f>34*1</f>
        <v>34</v>
      </c>
      <c r="AS278" s="8">
        <f t="shared" si="69"/>
        <v>1357.3235294117646</v>
      </c>
    </row>
    <row r="279" spans="1:45" x14ac:dyDescent="0.2">
      <c r="A279" s="182"/>
      <c r="B279" s="143"/>
      <c r="C279" s="52" t="s">
        <v>111</v>
      </c>
      <c r="D279" s="51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43"/>
      <c r="AJ279" s="133">
        <v>46149</v>
      </c>
      <c r="AK279" s="27"/>
      <c r="AL279" s="27"/>
      <c r="AM279" s="43"/>
      <c r="AN279" s="43"/>
      <c r="AO279" s="43"/>
      <c r="AP279" s="43"/>
      <c r="AQ279" s="7">
        <f t="shared" si="68"/>
        <v>46149</v>
      </c>
      <c r="AR279" s="3">
        <f t="shared" ref="AR279:AR282" si="77">34*1</f>
        <v>34</v>
      </c>
      <c r="AS279" s="8">
        <f t="shared" si="69"/>
        <v>1357.3235294117646</v>
      </c>
    </row>
    <row r="280" spans="1:45" x14ac:dyDescent="0.2">
      <c r="A280" s="182"/>
      <c r="B280" s="143"/>
      <c r="C280" s="52" t="s">
        <v>112</v>
      </c>
      <c r="D280" s="51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43"/>
      <c r="AJ280" s="43"/>
      <c r="AK280" s="115"/>
      <c r="AL280" s="27"/>
      <c r="AM280" s="43"/>
      <c r="AN280" s="43"/>
      <c r="AO280" s="43"/>
      <c r="AP280" s="43"/>
      <c r="AQ280" s="7">
        <f t="shared" si="68"/>
        <v>0</v>
      </c>
      <c r="AR280" s="3">
        <f t="shared" si="77"/>
        <v>34</v>
      </c>
      <c r="AS280" s="8">
        <f t="shared" si="69"/>
        <v>0</v>
      </c>
    </row>
    <row r="281" spans="1:45" x14ac:dyDescent="0.2">
      <c r="A281" s="182"/>
      <c r="B281" s="143" t="s">
        <v>107</v>
      </c>
      <c r="C281" s="52" t="s">
        <v>110</v>
      </c>
      <c r="D281" s="51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43"/>
      <c r="AJ281" s="43"/>
      <c r="AK281" s="114">
        <v>46157</v>
      </c>
      <c r="AL281" s="27"/>
      <c r="AM281" s="43"/>
      <c r="AN281" s="43"/>
      <c r="AO281" s="43"/>
      <c r="AP281" s="43"/>
      <c r="AQ281" s="7">
        <f t="shared" si="68"/>
        <v>46157</v>
      </c>
      <c r="AR281" s="3">
        <f t="shared" si="77"/>
        <v>34</v>
      </c>
      <c r="AS281" s="8">
        <f t="shared" si="69"/>
        <v>1357.5588235294117</v>
      </c>
    </row>
    <row r="282" spans="1:45" x14ac:dyDescent="0.2">
      <c r="A282" s="182"/>
      <c r="B282" s="143"/>
      <c r="C282" s="52" t="s">
        <v>111</v>
      </c>
      <c r="D282" s="51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43"/>
      <c r="AJ282" s="43"/>
      <c r="AK282" s="114">
        <v>46157</v>
      </c>
      <c r="AL282" s="27"/>
      <c r="AM282" s="43"/>
      <c r="AN282" s="43"/>
      <c r="AO282" s="43"/>
      <c r="AP282" s="43"/>
      <c r="AQ282" s="7">
        <f t="shared" si="68"/>
        <v>46157</v>
      </c>
      <c r="AR282" s="3">
        <f t="shared" si="77"/>
        <v>34</v>
      </c>
      <c r="AS282" s="8">
        <f t="shared" si="69"/>
        <v>1357.5588235294117</v>
      </c>
    </row>
    <row r="283" spans="1:45" ht="12.75" customHeight="1" x14ac:dyDescent="0.2">
      <c r="A283" s="182"/>
      <c r="B283" s="143" t="s">
        <v>74</v>
      </c>
      <c r="C283" s="52" t="s">
        <v>110</v>
      </c>
      <c r="D283" s="53"/>
      <c r="E283" s="27"/>
      <c r="F283" s="27"/>
      <c r="G283" s="27"/>
      <c r="H283" s="114">
        <v>45926</v>
      </c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42"/>
      <c r="U283" s="27"/>
      <c r="V283" s="27"/>
      <c r="W283" s="27"/>
      <c r="X283" s="27"/>
      <c r="Y283" s="27"/>
      <c r="Z283" s="27"/>
      <c r="AA283" s="27"/>
      <c r="AB283" s="27"/>
      <c r="AC283" s="27"/>
      <c r="AD283" s="42"/>
      <c r="AE283" s="27"/>
      <c r="AF283" s="27"/>
      <c r="AG283" s="27"/>
      <c r="AH283" s="27"/>
      <c r="AI283" s="43"/>
      <c r="AJ283" s="43"/>
      <c r="AK283" s="27"/>
      <c r="AL283" s="114">
        <v>46161</v>
      </c>
      <c r="AM283" s="43"/>
      <c r="AN283" s="43"/>
      <c r="AO283" s="43"/>
      <c r="AP283" s="43"/>
      <c r="AQ283" s="7">
        <f t="shared" si="68"/>
        <v>92087</v>
      </c>
      <c r="AR283" s="3">
        <f>34*2</f>
        <v>68</v>
      </c>
      <c r="AS283" s="8">
        <f t="shared" si="69"/>
        <v>1354.2205882352941</v>
      </c>
    </row>
    <row r="284" spans="1:45" ht="12.75" customHeight="1" x14ac:dyDescent="0.2">
      <c r="A284" s="182"/>
      <c r="B284" s="143"/>
      <c r="C284" s="52" t="s">
        <v>111</v>
      </c>
      <c r="D284" s="53"/>
      <c r="E284" s="27"/>
      <c r="F284" s="27"/>
      <c r="G284" s="27"/>
      <c r="H284" s="114">
        <v>45926</v>
      </c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44"/>
      <c r="T284" s="42"/>
      <c r="U284" s="27"/>
      <c r="V284" s="27"/>
      <c r="W284" s="27"/>
      <c r="X284" s="27"/>
      <c r="Y284" s="27"/>
      <c r="Z284" s="27"/>
      <c r="AA284" s="27"/>
      <c r="AB284" s="27"/>
      <c r="AC284" s="44"/>
      <c r="AD284" s="42"/>
      <c r="AE284" s="27"/>
      <c r="AF284" s="27"/>
      <c r="AG284" s="27"/>
      <c r="AH284" s="27"/>
      <c r="AI284" s="43"/>
      <c r="AJ284" s="43"/>
      <c r="AK284" s="27"/>
      <c r="AL284" s="114">
        <v>46161</v>
      </c>
      <c r="AM284" s="43"/>
      <c r="AN284" s="43"/>
      <c r="AO284" s="43"/>
      <c r="AP284" s="43"/>
      <c r="AQ284" s="7">
        <f t="shared" si="68"/>
        <v>92087</v>
      </c>
      <c r="AR284" s="3">
        <f t="shared" ref="AR284" si="78">34*2</f>
        <v>68</v>
      </c>
      <c r="AS284" s="8">
        <f t="shared" si="69"/>
        <v>1354.2205882352941</v>
      </c>
    </row>
    <row r="285" spans="1:45" ht="27" customHeight="1" x14ac:dyDescent="0.2">
      <c r="A285" s="68"/>
      <c r="B285" s="69"/>
      <c r="C285" s="69"/>
      <c r="D285" s="69"/>
      <c r="E285" s="67"/>
      <c r="F285" s="67"/>
      <c r="G285" s="67"/>
      <c r="H285" s="67"/>
      <c r="I285" s="67"/>
      <c r="J285" s="67"/>
      <c r="K285" s="67"/>
      <c r="L285" s="67"/>
      <c r="M285" s="67"/>
      <c r="N285" s="67"/>
      <c r="O285" s="67"/>
      <c r="P285" s="67"/>
      <c r="Q285" s="67"/>
      <c r="R285" s="67"/>
      <c r="S285" s="67"/>
      <c r="T285" s="67"/>
      <c r="U285" s="67"/>
      <c r="V285" s="67"/>
      <c r="W285" s="67"/>
      <c r="X285" s="67"/>
      <c r="Y285" s="67"/>
      <c r="Z285" s="67"/>
      <c r="AA285" s="67"/>
      <c r="AB285" s="67"/>
      <c r="AC285" s="67"/>
      <c r="AD285" s="67"/>
      <c r="AE285" s="67"/>
      <c r="AF285" s="67"/>
      <c r="AG285" s="67"/>
      <c r="AH285" s="67"/>
      <c r="AI285" s="67"/>
      <c r="AJ285" s="67"/>
      <c r="AK285" s="67"/>
      <c r="AL285" s="67"/>
      <c r="AM285" s="68"/>
      <c r="AN285" s="68"/>
      <c r="AO285" s="68"/>
      <c r="AP285" s="68"/>
      <c r="AQ285" s="68"/>
      <c r="AR285" s="68"/>
      <c r="AS285" s="68"/>
    </row>
    <row r="286" spans="1:45" ht="111.75" customHeight="1" x14ac:dyDescent="0.2">
      <c r="A286" s="186" t="s">
        <v>41</v>
      </c>
      <c r="B286" s="187"/>
      <c r="C286" s="187"/>
      <c r="D286" s="188"/>
      <c r="E286" s="144" t="s">
        <v>40</v>
      </c>
      <c r="F286" s="144"/>
      <c r="G286" s="144"/>
      <c r="H286" s="144"/>
      <c r="I286" s="144"/>
      <c r="J286" s="144"/>
      <c r="K286" s="144"/>
      <c r="L286" s="144"/>
      <c r="M286" s="144"/>
      <c r="N286" s="144"/>
      <c r="O286" s="144"/>
      <c r="P286" s="144"/>
      <c r="Q286" s="144"/>
      <c r="R286" s="144"/>
      <c r="S286" s="144"/>
      <c r="T286" s="144"/>
      <c r="U286" s="144"/>
      <c r="V286" s="144"/>
      <c r="W286" s="144"/>
      <c r="X286" s="144"/>
      <c r="Y286" s="144"/>
      <c r="Z286" s="144"/>
      <c r="AA286" s="144"/>
      <c r="AB286" s="144"/>
      <c r="AC286" s="144"/>
      <c r="AD286" s="144"/>
      <c r="AE286" s="144"/>
      <c r="AF286" s="144"/>
      <c r="AG286" s="144"/>
      <c r="AH286" s="144"/>
      <c r="AI286" s="144"/>
      <c r="AJ286" s="144"/>
      <c r="AK286" s="144"/>
      <c r="AL286" s="144"/>
      <c r="AM286" s="144"/>
      <c r="AN286" s="144"/>
      <c r="AO286" s="144"/>
      <c r="AP286" s="144"/>
      <c r="AQ286" s="146" t="s">
        <v>20</v>
      </c>
      <c r="AR286" s="183" t="s">
        <v>22</v>
      </c>
      <c r="AS286" s="184" t="s">
        <v>21</v>
      </c>
    </row>
    <row r="287" spans="1:45" ht="12.75" customHeight="1" x14ac:dyDescent="0.2">
      <c r="A287" s="160" t="s">
        <v>0</v>
      </c>
      <c r="B287" s="177"/>
      <c r="C287" s="161"/>
      <c r="D287" s="23" t="s">
        <v>18</v>
      </c>
      <c r="E287" s="143" t="s">
        <v>1</v>
      </c>
      <c r="F287" s="143"/>
      <c r="G287" s="143"/>
      <c r="H287" s="143"/>
      <c r="I287" s="143" t="s">
        <v>2</v>
      </c>
      <c r="J287" s="143"/>
      <c r="K287" s="143"/>
      <c r="L287" s="143"/>
      <c r="M287" s="143" t="s">
        <v>3</v>
      </c>
      <c r="N287" s="143"/>
      <c r="O287" s="143"/>
      <c r="P287" s="143"/>
      <c r="Q287" s="143" t="s">
        <v>4</v>
      </c>
      <c r="R287" s="143"/>
      <c r="S287" s="143"/>
      <c r="T287" s="143"/>
      <c r="U287" s="143" t="s">
        <v>5</v>
      </c>
      <c r="V287" s="143"/>
      <c r="W287" s="143"/>
      <c r="X287" s="143" t="s">
        <v>6</v>
      </c>
      <c r="Y287" s="143"/>
      <c r="Z287" s="143"/>
      <c r="AA287" s="143"/>
      <c r="AB287" s="143" t="s">
        <v>7</v>
      </c>
      <c r="AC287" s="143"/>
      <c r="AD287" s="143"/>
      <c r="AE287" s="143" t="s">
        <v>8</v>
      </c>
      <c r="AF287" s="143"/>
      <c r="AG287" s="143"/>
      <c r="AH287" s="143"/>
      <c r="AI287" s="143"/>
      <c r="AJ287" s="143" t="s">
        <v>9</v>
      </c>
      <c r="AK287" s="143"/>
      <c r="AL287" s="143"/>
      <c r="AM287" s="143" t="s">
        <v>10</v>
      </c>
      <c r="AN287" s="143"/>
      <c r="AO287" s="143"/>
      <c r="AP287" s="143"/>
      <c r="AQ287" s="146"/>
      <c r="AR287" s="183"/>
      <c r="AS287" s="184"/>
    </row>
    <row r="288" spans="1:45" x14ac:dyDescent="0.2">
      <c r="A288" s="162"/>
      <c r="B288" s="178"/>
      <c r="C288" s="163"/>
      <c r="D288" s="23" t="s">
        <v>19</v>
      </c>
      <c r="E288" s="5">
        <v>1</v>
      </c>
      <c r="F288" s="5">
        <v>2</v>
      </c>
      <c r="G288" s="5">
        <v>3</v>
      </c>
      <c r="H288" s="5">
        <v>4</v>
      </c>
      <c r="I288" s="5">
        <v>5</v>
      </c>
      <c r="J288" s="5">
        <v>6</v>
      </c>
      <c r="K288" s="5">
        <v>7</v>
      </c>
      <c r="L288" s="5">
        <v>8</v>
      </c>
      <c r="M288" s="5">
        <v>9</v>
      </c>
      <c r="N288" s="5">
        <v>10</v>
      </c>
      <c r="O288" s="5">
        <v>11</v>
      </c>
      <c r="P288" s="5">
        <v>12</v>
      </c>
      <c r="Q288" s="5">
        <v>13</v>
      </c>
      <c r="R288" s="5">
        <v>14</v>
      </c>
      <c r="S288" s="5">
        <v>15</v>
      </c>
      <c r="T288" s="5">
        <v>16</v>
      </c>
      <c r="U288" s="5">
        <v>17</v>
      </c>
      <c r="V288" s="5">
        <v>18</v>
      </c>
      <c r="W288" s="5">
        <v>19</v>
      </c>
      <c r="X288" s="5">
        <v>20</v>
      </c>
      <c r="Y288" s="5">
        <v>21</v>
      </c>
      <c r="Z288" s="5">
        <v>22</v>
      </c>
      <c r="AA288" s="5">
        <v>23</v>
      </c>
      <c r="AB288" s="5">
        <v>24</v>
      </c>
      <c r="AC288" s="5">
        <v>25</v>
      </c>
      <c r="AD288" s="5">
        <v>26</v>
      </c>
      <c r="AE288" s="5">
        <v>27</v>
      </c>
      <c r="AF288" s="5">
        <v>28</v>
      </c>
      <c r="AG288" s="5">
        <v>29</v>
      </c>
      <c r="AH288" s="5">
        <v>30</v>
      </c>
      <c r="AI288" s="5">
        <v>31</v>
      </c>
      <c r="AJ288" s="5">
        <v>32</v>
      </c>
      <c r="AK288" s="5">
        <v>33</v>
      </c>
      <c r="AL288" s="5">
        <v>34</v>
      </c>
      <c r="AM288" s="5">
        <v>35</v>
      </c>
      <c r="AN288" s="5">
        <v>36</v>
      </c>
      <c r="AO288" s="5">
        <v>37</v>
      </c>
      <c r="AP288" s="5">
        <v>38</v>
      </c>
      <c r="AQ288" s="146"/>
      <c r="AR288" s="183"/>
      <c r="AS288" s="184"/>
    </row>
    <row r="289" spans="1:45" x14ac:dyDescent="0.2">
      <c r="A289" s="182" t="s">
        <v>25</v>
      </c>
      <c r="B289" s="92" t="s">
        <v>13</v>
      </c>
      <c r="C289" s="54" t="s">
        <v>113</v>
      </c>
      <c r="D289" s="53"/>
      <c r="E289" s="4"/>
      <c r="F289" s="27"/>
      <c r="G289" s="110" t="s">
        <v>172</v>
      </c>
      <c r="H289" s="27"/>
      <c r="I289" s="27"/>
      <c r="J289" s="27"/>
      <c r="K289" s="27"/>
      <c r="L289" s="27"/>
      <c r="M289" s="27"/>
      <c r="N289" s="27"/>
      <c r="O289" s="27"/>
      <c r="P289" s="114">
        <v>45986</v>
      </c>
      <c r="Q289" s="27"/>
      <c r="R289" s="27"/>
      <c r="S289" s="27"/>
      <c r="T289" s="114">
        <v>46016</v>
      </c>
      <c r="U289" s="27"/>
      <c r="V289" s="27"/>
      <c r="W289" s="27"/>
      <c r="X289" s="27"/>
      <c r="Y289" s="27"/>
      <c r="Z289" s="27"/>
      <c r="AA289" s="114">
        <v>46078</v>
      </c>
      <c r="AB289" s="115"/>
      <c r="AC289" s="27"/>
      <c r="AD289" s="27"/>
      <c r="AE289" s="27"/>
      <c r="AF289" s="27"/>
      <c r="AG289" s="27"/>
      <c r="AH289" s="127">
        <v>46134</v>
      </c>
      <c r="AI289" s="27"/>
      <c r="AJ289" s="27"/>
      <c r="AK289" s="27"/>
      <c r="AL289" s="27"/>
      <c r="AM289" s="43"/>
      <c r="AN289" s="43"/>
      <c r="AO289" s="43"/>
      <c r="AP289" s="43"/>
      <c r="AQ289" s="7">
        <f t="shared" ref="AQ289:AQ304" si="79">SUM(E289:AP289)</f>
        <v>184214</v>
      </c>
      <c r="AR289" s="82">
        <f>34*2</f>
        <v>68</v>
      </c>
      <c r="AS289" s="8">
        <f t="shared" ref="AS289:AS304" si="80">AQ289/AR289</f>
        <v>2709.0294117647059</v>
      </c>
    </row>
    <row r="290" spans="1:45" x14ac:dyDescent="0.2">
      <c r="A290" s="182"/>
      <c r="B290" s="92" t="s">
        <v>27</v>
      </c>
      <c r="C290" s="54" t="s">
        <v>113</v>
      </c>
      <c r="D290" s="53"/>
      <c r="E290" s="4"/>
      <c r="F290" s="27"/>
      <c r="G290" s="27"/>
      <c r="H290" s="114">
        <v>45924</v>
      </c>
      <c r="I290" s="27"/>
      <c r="J290" s="27"/>
      <c r="K290" s="27"/>
      <c r="L290" s="114">
        <v>45952</v>
      </c>
      <c r="M290" s="27"/>
      <c r="N290" s="27"/>
      <c r="O290" s="115"/>
      <c r="P290" s="27"/>
      <c r="Q290" s="27"/>
      <c r="R290" s="114">
        <v>46001</v>
      </c>
      <c r="S290" s="27"/>
      <c r="T290" s="27"/>
      <c r="U290" s="27"/>
      <c r="V290" s="27"/>
      <c r="W290" s="27"/>
      <c r="X290" s="27"/>
      <c r="Y290" s="27"/>
      <c r="Z290" s="114">
        <v>46070</v>
      </c>
      <c r="AA290" s="27"/>
      <c r="AB290" s="27"/>
      <c r="AC290" s="27"/>
      <c r="AD290" s="27"/>
      <c r="AE290" s="27"/>
      <c r="AF290" s="114">
        <v>46127</v>
      </c>
      <c r="AG290" s="27"/>
      <c r="AH290" s="27"/>
      <c r="AI290" s="27"/>
      <c r="AJ290" s="27"/>
      <c r="AK290" s="27"/>
      <c r="AL290" s="27"/>
      <c r="AM290" s="43"/>
      <c r="AN290" s="43"/>
      <c r="AO290" s="43"/>
      <c r="AP290" s="43"/>
      <c r="AQ290" s="7">
        <f t="shared" si="79"/>
        <v>230074</v>
      </c>
      <c r="AR290" s="82">
        <f>34*3</f>
        <v>102</v>
      </c>
      <c r="AS290" s="8">
        <f t="shared" si="80"/>
        <v>2255.627450980392</v>
      </c>
    </row>
    <row r="291" spans="1:45" x14ac:dyDescent="0.2">
      <c r="A291" s="182"/>
      <c r="B291" s="92" t="s">
        <v>12</v>
      </c>
      <c r="C291" s="54" t="s">
        <v>113</v>
      </c>
      <c r="D291" s="51"/>
      <c r="E291" s="4"/>
      <c r="F291" s="27"/>
      <c r="G291" s="27"/>
      <c r="H291" s="27"/>
      <c r="I291" s="27"/>
      <c r="J291" s="27"/>
      <c r="K291" s="27"/>
      <c r="L291" s="27"/>
      <c r="M291" s="27"/>
      <c r="N291" s="27"/>
      <c r="O291" s="110" t="s">
        <v>153</v>
      </c>
      <c r="P291" s="27"/>
      <c r="Q291" s="27"/>
      <c r="R291" s="27"/>
      <c r="S291" s="27"/>
      <c r="T291" s="27"/>
      <c r="U291" s="27"/>
      <c r="V291" s="27"/>
      <c r="W291" s="27"/>
      <c r="X291" s="114">
        <v>46055</v>
      </c>
      <c r="Y291" s="27"/>
      <c r="Z291" s="27"/>
      <c r="AA291" s="27"/>
      <c r="AB291" s="27"/>
      <c r="AC291" s="27"/>
      <c r="AD291" s="27"/>
      <c r="AE291" s="27"/>
      <c r="AF291" s="27"/>
      <c r="AG291" s="27"/>
      <c r="AH291" s="27"/>
      <c r="AI291" s="27"/>
      <c r="AJ291" s="27"/>
      <c r="AK291" s="27"/>
      <c r="AL291" s="27"/>
      <c r="AM291" s="43"/>
      <c r="AN291" s="43"/>
      <c r="AO291" s="43"/>
      <c r="AP291" s="43"/>
      <c r="AQ291" s="7">
        <f t="shared" si="79"/>
        <v>46055</v>
      </c>
      <c r="AR291" s="82">
        <f t="shared" ref="AR291" si="81">34*3</f>
        <v>102</v>
      </c>
      <c r="AS291" s="8">
        <f t="shared" si="80"/>
        <v>451.51960784313724</v>
      </c>
    </row>
    <row r="292" spans="1:45" ht="24" customHeight="1" x14ac:dyDescent="0.2">
      <c r="A292" s="182"/>
      <c r="B292" s="92" t="s">
        <v>114</v>
      </c>
      <c r="C292" s="54" t="s">
        <v>113</v>
      </c>
      <c r="D292" s="53"/>
      <c r="E292" s="4"/>
      <c r="F292" s="27"/>
      <c r="G292" s="27"/>
      <c r="H292" s="44"/>
      <c r="I292" s="42"/>
      <c r="J292" s="27"/>
      <c r="K292" s="114">
        <v>45946</v>
      </c>
      <c r="L292" s="27"/>
      <c r="M292" s="27"/>
      <c r="N292" s="27"/>
      <c r="O292" s="27"/>
      <c r="P292" s="27"/>
      <c r="Q292" s="27"/>
      <c r="R292" s="27"/>
      <c r="S292" s="27"/>
      <c r="T292" s="114">
        <v>46017</v>
      </c>
      <c r="U292" s="27"/>
      <c r="V292" s="27"/>
      <c r="W292" s="114">
        <v>46048</v>
      </c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27"/>
      <c r="AI292" s="127">
        <v>46140</v>
      </c>
      <c r="AJ292" s="27"/>
      <c r="AK292" s="27"/>
      <c r="AL292" s="27"/>
      <c r="AM292" s="43"/>
      <c r="AN292" s="43"/>
      <c r="AO292" s="43"/>
      <c r="AP292" s="43"/>
      <c r="AQ292" s="7">
        <f t="shared" si="79"/>
        <v>184151</v>
      </c>
      <c r="AR292" s="82">
        <f>34*2</f>
        <v>68</v>
      </c>
      <c r="AS292" s="8">
        <f t="shared" si="80"/>
        <v>2708.1029411764707</v>
      </c>
    </row>
    <row r="293" spans="1:45" x14ac:dyDescent="0.2">
      <c r="A293" s="182"/>
      <c r="B293" s="92" t="s">
        <v>100</v>
      </c>
      <c r="C293" s="54" t="s">
        <v>113</v>
      </c>
      <c r="D293" s="53"/>
      <c r="E293" s="4"/>
      <c r="F293" s="27"/>
      <c r="G293" s="110" t="s">
        <v>168</v>
      </c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114">
        <v>46014</v>
      </c>
      <c r="U293" s="27"/>
      <c r="V293" s="27"/>
      <c r="W293" s="27"/>
      <c r="X293" s="27"/>
      <c r="Y293" s="27"/>
      <c r="Z293" s="114">
        <v>46072</v>
      </c>
      <c r="AA293" s="27"/>
      <c r="AB293" s="27"/>
      <c r="AC293" s="27"/>
      <c r="AD293" s="27"/>
      <c r="AE293" s="114">
        <v>46119</v>
      </c>
      <c r="AF293" s="27"/>
      <c r="AG293" s="27"/>
      <c r="AH293" s="27"/>
      <c r="AI293" s="131">
        <v>46140</v>
      </c>
      <c r="AJ293" s="43"/>
      <c r="AK293" s="27"/>
      <c r="AL293" s="27"/>
      <c r="AM293" s="43"/>
      <c r="AN293" s="43"/>
      <c r="AO293" s="43"/>
      <c r="AP293" s="43"/>
      <c r="AQ293" s="7">
        <f t="shared" si="79"/>
        <v>184345</v>
      </c>
      <c r="AR293" s="82">
        <f t="shared" ref="AR293:AR294" si="82">34*2</f>
        <v>68</v>
      </c>
      <c r="AS293" s="8">
        <f t="shared" si="80"/>
        <v>2710.955882352941</v>
      </c>
    </row>
    <row r="294" spans="1:45" ht="24.75" customHeight="1" x14ac:dyDescent="0.2">
      <c r="A294" s="182"/>
      <c r="B294" s="92" t="s">
        <v>101</v>
      </c>
      <c r="C294" s="54" t="s">
        <v>113</v>
      </c>
      <c r="D294" s="51"/>
      <c r="E294" s="4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115"/>
      <c r="T294" s="27"/>
      <c r="U294" s="114">
        <v>46036</v>
      </c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131">
        <v>46140</v>
      </c>
      <c r="AJ294" s="43"/>
      <c r="AK294" s="27"/>
      <c r="AL294" s="114">
        <v>46162</v>
      </c>
      <c r="AM294" s="43"/>
      <c r="AN294" s="43"/>
      <c r="AO294" s="43"/>
      <c r="AP294" s="43"/>
      <c r="AQ294" s="7">
        <f t="shared" si="79"/>
        <v>138338</v>
      </c>
      <c r="AR294" s="82">
        <f t="shared" si="82"/>
        <v>68</v>
      </c>
      <c r="AS294" s="8">
        <f t="shared" si="80"/>
        <v>2034.3823529411766</v>
      </c>
    </row>
    <row r="295" spans="1:45" x14ac:dyDescent="0.2">
      <c r="A295" s="182"/>
      <c r="B295" s="92" t="s">
        <v>35</v>
      </c>
      <c r="C295" s="54" t="s">
        <v>113</v>
      </c>
      <c r="D295" s="53"/>
      <c r="E295" s="4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114">
        <v>46019</v>
      </c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123" t="s">
        <v>204</v>
      </c>
      <c r="AG295" s="27"/>
      <c r="AH295" s="27"/>
      <c r="AI295" s="43"/>
      <c r="AJ295" s="43"/>
      <c r="AK295" s="27"/>
      <c r="AL295" s="27"/>
      <c r="AM295" s="43"/>
      <c r="AN295" s="43"/>
      <c r="AO295" s="43"/>
      <c r="AP295" s="43"/>
      <c r="AQ295" s="7">
        <f t="shared" si="79"/>
        <v>46019</v>
      </c>
      <c r="AR295" s="82">
        <f>34*1</f>
        <v>34</v>
      </c>
      <c r="AS295" s="8">
        <f t="shared" si="80"/>
        <v>1353.5</v>
      </c>
    </row>
    <row r="296" spans="1:45" x14ac:dyDescent="0.2">
      <c r="A296" s="182"/>
      <c r="B296" s="92" t="s">
        <v>34</v>
      </c>
      <c r="C296" s="54" t="s">
        <v>113</v>
      </c>
      <c r="D296" s="53"/>
      <c r="E296" s="4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114">
        <v>46052</v>
      </c>
      <c r="X296" s="27"/>
      <c r="Y296" s="27"/>
      <c r="Z296" s="27"/>
      <c r="AA296" s="27"/>
      <c r="AB296" s="27"/>
      <c r="AC296" s="27"/>
      <c r="AD296" s="27"/>
      <c r="AE296" s="27"/>
      <c r="AF296" s="27"/>
      <c r="AG296" s="114">
        <v>46128</v>
      </c>
      <c r="AH296" s="27"/>
      <c r="AI296" s="43"/>
      <c r="AJ296" s="43"/>
      <c r="AK296" s="27"/>
      <c r="AL296" s="27"/>
      <c r="AM296" s="43"/>
      <c r="AN296" s="43"/>
      <c r="AO296" s="43"/>
      <c r="AP296" s="43"/>
      <c r="AQ296" s="7">
        <f t="shared" si="79"/>
        <v>92180</v>
      </c>
      <c r="AR296" s="82">
        <f>34*2</f>
        <v>68</v>
      </c>
      <c r="AS296" s="8">
        <f t="shared" si="80"/>
        <v>1355.5882352941176</v>
      </c>
    </row>
    <row r="297" spans="1:45" x14ac:dyDescent="0.2">
      <c r="A297" s="182"/>
      <c r="B297" s="93" t="s">
        <v>37</v>
      </c>
      <c r="C297" s="54" t="s">
        <v>113</v>
      </c>
      <c r="D297" s="53"/>
      <c r="E297" s="4"/>
      <c r="F297" s="27"/>
      <c r="G297" s="27"/>
      <c r="H297" s="27"/>
      <c r="I297" s="27"/>
      <c r="J297" s="114">
        <v>45967</v>
      </c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114">
        <v>46079</v>
      </c>
      <c r="AB297" s="27"/>
      <c r="AC297" s="27"/>
      <c r="AD297" s="27"/>
      <c r="AE297" s="27"/>
      <c r="AF297" s="27"/>
      <c r="AG297" s="27"/>
      <c r="AH297" s="27"/>
      <c r="AI297" s="43"/>
      <c r="AJ297" s="43"/>
      <c r="AK297" s="27"/>
      <c r="AL297" s="27"/>
      <c r="AM297" s="43"/>
      <c r="AN297" s="43"/>
      <c r="AO297" s="43"/>
      <c r="AP297" s="43"/>
      <c r="AQ297" s="7">
        <f t="shared" si="79"/>
        <v>92046</v>
      </c>
      <c r="AR297" s="82">
        <f>34*1</f>
        <v>34</v>
      </c>
      <c r="AS297" s="8">
        <f t="shared" si="80"/>
        <v>2707.2352941176468</v>
      </c>
    </row>
    <row r="298" spans="1:45" x14ac:dyDescent="0.2">
      <c r="A298" s="182"/>
      <c r="B298" s="93" t="s">
        <v>29</v>
      </c>
      <c r="C298" s="54" t="s">
        <v>113</v>
      </c>
      <c r="D298" s="53"/>
      <c r="E298" s="4"/>
      <c r="F298" s="27"/>
      <c r="G298" s="27"/>
      <c r="H298" s="27"/>
      <c r="I298" s="27"/>
      <c r="J298" s="27"/>
      <c r="K298" s="114">
        <v>45942</v>
      </c>
      <c r="L298" s="27"/>
      <c r="M298" s="27"/>
      <c r="N298" s="27"/>
      <c r="O298" s="110" t="s">
        <v>171</v>
      </c>
      <c r="P298" s="27"/>
      <c r="Q298" s="27"/>
      <c r="R298" s="114">
        <v>45993</v>
      </c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114">
        <v>46093</v>
      </c>
      <c r="AD298" s="27"/>
      <c r="AE298" s="27"/>
      <c r="AF298" s="27"/>
      <c r="AG298" s="27"/>
      <c r="AH298" s="27"/>
      <c r="AI298" s="43"/>
      <c r="AJ298" s="43"/>
      <c r="AK298" s="27"/>
      <c r="AL298" s="27"/>
      <c r="AM298" s="43"/>
      <c r="AN298" s="43"/>
      <c r="AO298" s="43"/>
      <c r="AP298" s="43"/>
      <c r="AQ298" s="7">
        <f t="shared" si="79"/>
        <v>138028</v>
      </c>
      <c r="AR298" s="82">
        <f t="shared" ref="AR298" si="83">34*1</f>
        <v>34</v>
      </c>
      <c r="AS298" s="8">
        <f t="shared" si="80"/>
        <v>4059.6470588235293</v>
      </c>
    </row>
    <row r="299" spans="1:45" x14ac:dyDescent="0.2">
      <c r="A299" s="182"/>
      <c r="B299" s="92" t="s">
        <v>28</v>
      </c>
      <c r="C299" s="54" t="s">
        <v>113</v>
      </c>
      <c r="D299" s="53"/>
      <c r="E299" s="4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114">
        <v>45987</v>
      </c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43"/>
      <c r="AJ299" s="43"/>
      <c r="AK299" s="27"/>
      <c r="AL299" s="27"/>
      <c r="AM299" s="43"/>
      <c r="AN299" s="43"/>
      <c r="AO299" s="43"/>
      <c r="AP299" s="43"/>
      <c r="AQ299" s="7">
        <f t="shared" si="79"/>
        <v>45987</v>
      </c>
      <c r="AR299" s="82">
        <f>34*2</f>
        <v>68</v>
      </c>
      <c r="AS299" s="8">
        <f t="shared" si="80"/>
        <v>676.27941176470586</v>
      </c>
    </row>
    <row r="300" spans="1:45" x14ac:dyDescent="0.2">
      <c r="A300" s="182"/>
      <c r="B300" s="92" t="s">
        <v>32</v>
      </c>
      <c r="C300" s="54" t="s">
        <v>113</v>
      </c>
      <c r="D300" s="53"/>
      <c r="E300" s="4"/>
      <c r="F300" s="27"/>
      <c r="G300" s="27"/>
      <c r="H300" s="27"/>
      <c r="I300" s="27"/>
      <c r="J300" s="27"/>
      <c r="K300" s="27"/>
      <c r="L300" s="27"/>
      <c r="M300" s="27"/>
      <c r="N300" s="27"/>
      <c r="O300" s="110" t="s">
        <v>137</v>
      </c>
      <c r="P300" s="27"/>
      <c r="Q300" s="27"/>
      <c r="R300" s="27"/>
      <c r="S300" s="27"/>
      <c r="T300" s="114">
        <v>45985</v>
      </c>
      <c r="U300" s="27"/>
      <c r="V300" s="114">
        <v>46042</v>
      </c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43"/>
      <c r="AJ300" s="43"/>
      <c r="AK300" s="114">
        <v>46156</v>
      </c>
      <c r="AL300" s="27"/>
      <c r="AM300" s="43"/>
      <c r="AN300" s="43"/>
      <c r="AO300" s="43"/>
      <c r="AP300" s="43"/>
      <c r="AQ300" s="7">
        <f t="shared" si="79"/>
        <v>138183</v>
      </c>
      <c r="AR300" s="82">
        <f>34*4</f>
        <v>136</v>
      </c>
      <c r="AS300" s="8">
        <f t="shared" si="80"/>
        <v>1016.0514705882352</v>
      </c>
    </row>
    <row r="301" spans="1:45" x14ac:dyDescent="0.2">
      <c r="A301" s="182"/>
      <c r="B301" s="92" t="s">
        <v>30</v>
      </c>
      <c r="C301" s="54" t="s">
        <v>113</v>
      </c>
      <c r="D301" s="53"/>
      <c r="E301" s="4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114">
        <v>46066</v>
      </c>
      <c r="Z301" s="27"/>
      <c r="AA301" s="27"/>
      <c r="AB301" s="27"/>
      <c r="AC301" s="27"/>
      <c r="AD301" s="27"/>
      <c r="AE301" s="27"/>
      <c r="AF301" s="27"/>
      <c r="AG301" s="27"/>
      <c r="AH301" s="27"/>
      <c r="AI301" s="43"/>
      <c r="AJ301" s="43"/>
      <c r="AK301" s="27"/>
      <c r="AL301" s="27"/>
      <c r="AM301" s="43"/>
      <c r="AN301" s="43"/>
      <c r="AO301" s="43"/>
      <c r="AP301" s="43"/>
      <c r="AQ301" s="7">
        <f t="shared" si="79"/>
        <v>46066</v>
      </c>
      <c r="AR301" s="82">
        <f>34*1</f>
        <v>34</v>
      </c>
      <c r="AS301" s="8">
        <f t="shared" si="80"/>
        <v>1354.8823529411766</v>
      </c>
    </row>
    <row r="302" spans="1:45" ht="39" customHeight="1" x14ac:dyDescent="0.2">
      <c r="A302" s="182"/>
      <c r="B302" s="93" t="s">
        <v>107</v>
      </c>
      <c r="C302" s="54" t="s">
        <v>113</v>
      </c>
      <c r="D302" s="53"/>
      <c r="E302" s="4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114">
        <v>46045</v>
      </c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43"/>
      <c r="AJ302" s="43"/>
      <c r="AK302" s="27"/>
      <c r="AL302" s="27"/>
      <c r="AM302" s="43"/>
      <c r="AN302" s="43"/>
      <c r="AO302" s="43"/>
      <c r="AP302" s="43"/>
      <c r="AQ302" s="7">
        <f t="shared" si="79"/>
        <v>46045</v>
      </c>
      <c r="AR302" s="82">
        <f t="shared" ref="AR302" si="84">34*1</f>
        <v>34</v>
      </c>
      <c r="AS302" s="8">
        <f t="shared" si="80"/>
        <v>1354.2647058823529</v>
      </c>
    </row>
    <row r="303" spans="1:45" ht="24" customHeight="1" x14ac:dyDescent="0.2">
      <c r="A303" s="182"/>
      <c r="B303" s="93" t="s">
        <v>74</v>
      </c>
      <c r="C303" s="54" t="s">
        <v>113</v>
      </c>
      <c r="D303" s="53"/>
      <c r="E303" s="4"/>
      <c r="F303" s="27"/>
      <c r="G303" s="27"/>
      <c r="H303" s="114">
        <v>45926</v>
      </c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43"/>
      <c r="AJ303" s="43"/>
      <c r="AK303" s="27"/>
      <c r="AL303" s="114">
        <v>46160</v>
      </c>
      <c r="AM303" s="43"/>
      <c r="AN303" s="43"/>
      <c r="AO303" s="43"/>
      <c r="AP303" s="43"/>
      <c r="AQ303" s="7">
        <f t="shared" si="79"/>
        <v>92086</v>
      </c>
      <c r="AR303" s="82">
        <f>34*2</f>
        <v>68</v>
      </c>
      <c r="AS303" s="8">
        <f t="shared" si="80"/>
        <v>1354.2058823529412</v>
      </c>
    </row>
    <row r="304" spans="1:45" ht="28.5" customHeight="1" x14ac:dyDescent="0.2">
      <c r="A304" s="182"/>
      <c r="B304" s="92" t="s">
        <v>115</v>
      </c>
      <c r="C304" s="54" t="s">
        <v>113</v>
      </c>
      <c r="D304" s="53"/>
      <c r="E304" s="4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7"/>
      <c r="AI304" s="43"/>
      <c r="AJ304" s="133">
        <v>46147</v>
      </c>
      <c r="AK304" s="27"/>
      <c r="AL304" s="27"/>
      <c r="AM304" s="43"/>
      <c r="AN304" s="43"/>
      <c r="AO304" s="43"/>
      <c r="AP304" s="43"/>
      <c r="AQ304" s="7">
        <f t="shared" si="79"/>
        <v>46147</v>
      </c>
      <c r="AR304" s="82">
        <f>34*1</f>
        <v>34</v>
      </c>
      <c r="AS304" s="8">
        <f t="shared" si="80"/>
        <v>1357.2647058823529</v>
      </c>
    </row>
    <row r="305" spans="1:45" ht="23.25" customHeight="1" x14ac:dyDescent="0.2">
      <c r="A305" s="68"/>
      <c r="B305" s="69"/>
      <c r="C305" s="69"/>
      <c r="D305" s="69"/>
      <c r="E305" s="67"/>
      <c r="F305" s="67"/>
      <c r="G305" s="67"/>
      <c r="H305" s="67"/>
      <c r="I305" s="67"/>
      <c r="J305" s="67"/>
      <c r="K305" s="67"/>
      <c r="L305" s="67"/>
      <c r="M305" s="67"/>
      <c r="N305" s="67"/>
      <c r="O305" s="67"/>
      <c r="P305" s="67"/>
      <c r="Q305" s="67"/>
      <c r="R305" s="67"/>
      <c r="S305" s="67"/>
      <c r="T305" s="67"/>
      <c r="U305" s="67"/>
      <c r="V305" s="67"/>
      <c r="W305" s="67"/>
      <c r="X305" s="67"/>
      <c r="Y305" s="67"/>
      <c r="Z305" s="67"/>
      <c r="AA305" s="67"/>
      <c r="AB305" s="67"/>
      <c r="AC305" s="67"/>
      <c r="AD305" s="67"/>
      <c r="AE305" s="67"/>
      <c r="AF305" s="67"/>
      <c r="AG305" s="67"/>
      <c r="AH305" s="67"/>
      <c r="AI305" s="67"/>
      <c r="AJ305" s="67"/>
      <c r="AK305" s="67"/>
      <c r="AL305" s="67"/>
      <c r="AM305" s="68"/>
      <c r="AN305" s="68"/>
      <c r="AO305" s="68"/>
      <c r="AP305" s="68"/>
      <c r="AQ305" s="68"/>
      <c r="AR305" s="68"/>
      <c r="AS305" s="68"/>
    </row>
    <row r="306" spans="1:45" ht="124.5" customHeight="1" x14ac:dyDescent="0.2">
      <c r="A306" s="186" t="s">
        <v>42</v>
      </c>
      <c r="B306" s="187"/>
      <c r="C306" s="187"/>
      <c r="D306" s="188"/>
      <c r="E306" s="144" t="s">
        <v>40</v>
      </c>
      <c r="F306" s="144"/>
      <c r="G306" s="144"/>
      <c r="H306" s="144"/>
      <c r="I306" s="144"/>
      <c r="J306" s="144"/>
      <c r="K306" s="144"/>
      <c r="L306" s="144"/>
      <c r="M306" s="144"/>
      <c r="N306" s="144"/>
      <c r="O306" s="144"/>
      <c r="P306" s="144"/>
      <c r="Q306" s="144"/>
      <c r="R306" s="144"/>
      <c r="S306" s="144"/>
      <c r="T306" s="144"/>
      <c r="U306" s="144"/>
      <c r="V306" s="144"/>
      <c r="W306" s="144"/>
      <c r="X306" s="144"/>
      <c r="Y306" s="144"/>
      <c r="Z306" s="144"/>
      <c r="AA306" s="144"/>
      <c r="AB306" s="144"/>
      <c r="AC306" s="144"/>
      <c r="AD306" s="144"/>
      <c r="AE306" s="144"/>
      <c r="AF306" s="144"/>
      <c r="AG306" s="144"/>
      <c r="AH306" s="144"/>
      <c r="AI306" s="144"/>
      <c r="AJ306" s="144"/>
      <c r="AK306" s="144"/>
      <c r="AL306" s="144"/>
      <c r="AM306" s="144"/>
      <c r="AN306" s="144"/>
      <c r="AO306" s="144"/>
      <c r="AP306" s="144"/>
      <c r="AQ306" s="183" t="s">
        <v>20</v>
      </c>
      <c r="AR306" s="183" t="s">
        <v>22</v>
      </c>
      <c r="AS306" s="184" t="s">
        <v>21</v>
      </c>
    </row>
    <row r="307" spans="1:45" ht="12" customHeight="1" x14ac:dyDescent="0.2">
      <c r="A307" s="160" t="s">
        <v>0</v>
      </c>
      <c r="B307" s="177"/>
      <c r="C307" s="161"/>
      <c r="D307" s="23" t="s">
        <v>18</v>
      </c>
      <c r="E307" s="143" t="s">
        <v>1</v>
      </c>
      <c r="F307" s="143"/>
      <c r="G307" s="143"/>
      <c r="H307" s="143"/>
      <c r="I307" s="143" t="s">
        <v>2</v>
      </c>
      <c r="J307" s="143"/>
      <c r="K307" s="143"/>
      <c r="L307" s="143"/>
      <c r="M307" s="143" t="s">
        <v>3</v>
      </c>
      <c r="N307" s="143"/>
      <c r="O307" s="143"/>
      <c r="P307" s="143"/>
      <c r="Q307" s="143" t="s">
        <v>4</v>
      </c>
      <c r="R307" s="143"/>
      <c r="S307" s="143"/>
      <c r="T307" s="143"/>
      <c r="U307" s="143" t="s">
        <v>5</v>
      </c>
      <c r="V307" s="143"/>
      <c r="W307" s="143"/>
      <c r="X307" s="143" t="s">
        <v>6</v>
      </c>
      <c r="Y307" s="143"/>
      <c r="Z307" s="143"/>
      <c r="AA307" s="143"/>
      <c r="AB307" s="143" t="s">
        <v>7</v>
      </c>
      <c r="AC307" s="143"/>
      <c r="AD307" s="143"/>
      <c r="AE307" s="143" t="s">
        <v>8</v>
      </c>
      <c r="AF307" s="143"/>
      <c r="AG307" s="143"/>
      <c r="AH307" s="143"/>
      <c r="AI307" s="143"/>
      <c r="AJ307" s="143" t="s">
        <v>9</v>
      </c>
      <c r="AK307" s="143"/>
      <c r="AL307" s="143"/>
      <c r="AM307" s="143" t="s">
        <v>10</v>
      </c>
      <c r="AN307" s="143"/>
      <c r="AO307" s="143"/>
      <c r="AP307" s="143"/>
      <c r="AQ307" s="183"/>
      <c r="AR307" s="183"/>
      <c r="AS307" s="184"/>
    </row>
    <row r="308" spans="1:45" hidden="1" x14ac:dyDescent="0.2">
      <c r="A308" s="162"/>
      <c r="B308" s="178"/>
      <c r="C308" s="163"/>
      <c r="D308" s="23" t="s">
        <v>19</v>
      </c>
      <c r="E308" s="5">
        <v>1</v>
      </c>
      <c r="F308" s="5">
        <v>2</v>
      </c>
      <c r="G308" s="5">
        <v>3</v>
      </c>
      <c r="H308" s="5">
        <v>4</v>
      </c>
      <c r="I308" s="5">
        <v>5</v>
      </c>
      <c r="J308" s="5">
        <v>6</v>
      </c>
      <c r="K308" s="5">
        <v>7</v>
      </c>
      <c r="L308" s="5">
        <v>8</v>
      </c>
      <c r="M308" s="5">
        <v>9</v>
      </c>
      <c r="N308" s="5">
        <v>10</v>
      </c>
      <c r="O308" s="5">
        <v>11</v>
      </c>
      <c r="P308" s="5">
        <v>12</v>
      </c>
      <c r="Q308" s="5">
        <v>13</v>
      </c>
      <c r="R308" s="5">
        <v>14</v>
      </c>
      <c r="S308" s="5">
        <v>15</v>
      </c>
      <c r="T308" s="5">
        <v>16</v>
      </c>
      <c r="U308" s="5">
        <v>17</v>
      </c>
      <c r="V308" s="5">
        <v>18</v>
      </c>
      <c r="W308" s="5">
        <v>19</v>
      </c>
      <c r="X308" s="5">
        <v>20</v>
      </c>
      <c r="Y308" s="5">
        <v>21</v>
      </c>
      <c r="Z308" s="5">
        <v>22</v>
      </c>
      <c r="AA308" s="5">
        <v>23</v>
      </c>
      <c r="AB308" s="5">
        <v>24</v>
      </c>
      <c r="AC308" s="5">
        <v>25</v>
      </c>
      <c r="AD308" s="5">
        <v>26</v>
      </c>
      <c r="AE308" s="5">
        <v>27</v>
      </c>
      <c r="AF308" s="5">
        <v>28</v>
      </c>
      <c r="AG308" s="5">
        <v>29</v>
      </c>
      <c r="AH308" s="5">
        <v>30</v>
      </c>
      <c r="AI308" s="5">
        <v>31</v>
      </c>
      <c r="AJ308" s="5">
        <v>32</v>
      </c>
      <c r="AK308" s="5">
        <v>33</v>
      </c>
      <c r="AL308" s="5">
        <v>34</v>
      </c>
      <c r="AM308" s="5">
        <v>35</v>
      </c>
      <c r="AN308" s="5">
        <v>36</v>
      </c>
      <c r="AO308" s="5">
        <v>37</v>
      </c>
      <c r="AP308" s="5">
        <v>38</v>
      </c>
      <c r="AQ308" s="183"/>
      <c r="AR308" s="183"/>
      <c r="AS308" s="184"/>
    </row>
    <row r="309" spans="1:45" x14ac:dyDescent="0.2">
      <c r="A309" s="182" t="s">
        <v>25</v>
      </c>
      <c r="B309" s="92" t="s">
        <v>13</v>
      </c>
      <c r="C309" s="59" t="s">
        <v>116</v>
      </c>
      <c r="D309" s="53"/>
      <c r="E309" s="27"/>
      <c r="F309" s="27"/>
      <c r="G309" s="110" t="s">
        <v>174</v>
      </c>
      <c r="H309" s="27"/>
      <c r="I309" s="27"/>
      <c r="J309" s="27"/>
      <c r="K309" s="114">
        <v>45943</v>
      </c>
      <c r="L309" s="27"/>
      <c r="M309" s="27"/>
      <c r="N309" s="27"/>
      <c r="O309" s="27"/>
      <c r="P309" s="114">
        <v>45985</v>
      </c>
      <c r="Q309" s="27"/>
      <c r="R309" s="27"/>
      <c r="S309" s="27"/>
      <c r="T309" s="27"/>
      <c r="U309" s="27"/>
      <c r="V309" s="27"/>
      <c r="W309" s="114">
        <v>46048</v>
      </c>
      <c r="X309" s="27"/>
      <c r="Y309" s="27"/>
      <c r="Z309" s="27"/>
      <c r="AA309" s="27"/>
      <c r="AB309" s="27"/>
      <c r="AC309" s="27"/>
      <c r="AD309" s="27"/>
      <c r="AE309" s="27"/>
      <c r="AF309" s="114">
        <v>46126</v>
      </c>
      <c r="AG309" s="27"/>
      <c r="AH309" s="27"/>
      <c r="AI309" s="27"/>
      <c r="AJ309" s="27"/>
      <c r="AK309" s="27"/>
      <c r="AL309" s="27"/>
      <c r="AM309" s="43"/>
      <c r="AN309" s="43"/>
      <c r="AO309" s="43"/>
      <c r="AP309" s="43"/>
      <c r="AQ309" s="7">
        <f t="shared" ref="AQ309:AQ323" si="85">SUM(E309:AP309)</f>
        <v>184102</v>
      </c>
      <c r="AR309" s="82">
        <f>34*2</f>
        <v>68</v>
      </c>
      <c r="AS309" s="8">
        <f t="shared" ref="AS309:AS323" si="86">AQ309/AR309</f>
        <v>2707.3823529411766</v>
      </c>
    </row>
    <row r="310" spans="1:45" x14ac:dyDescent="0.2">
      <c r="A310" s="182"/>
      <c r="B310" s="92" t="s">
        <v>27</v>
      </c>
      <c r="C310" s="59" t="s">
        <v>116</v>
      </c>
      <c r="D310" s="53"/>
      <c r="E310" s="27"/>
      <c r="F310" s="27"/>
      <c r="G310" s="27"/>
      <c r="H310" s="114">
        <v>45924</v>
      </c>
      <c r="I310" s="27"/>
      <c r="J310" s="27"/>
      <c r="K310" s="27"/>
      <c r="L310" s="114">
        <v>45952</v>
      </c>
      <c r="M310" s="27"/>
      <c r="N310" s="27"/>
      <c r="O310" s="96"/>
      <c r="P310" s="27"/>
      <c r="Q310" s="116">
        <v>45994</v>
      </c>
      <c r="R310" s="27"/>
      <c r="S310" s="27"/>
      <c r="T310" s="27"/>
      <c r="U310" s="27"/>
      <c r="V310" s="27"/>
      <c r="W310" s="27"/>
      <c r="X310" s="27"/>
      <c r="Y310" s="114">
        <v>46057</v>
      </c>
      <c r="Z310" s="27"/>
      <c r="AA310" s="27"/>
      <c r="AB310" s="27"/>
      <c r="AC310" s="27"/>
      <c r="AD310" s="27"/>
      <c r="AE310" s="27"/>
      <c r="AF310" s="27"/>
      <c r="AG310" s="27"/>
      <c r="AH310" s="27"/>
      <c r="AI310" s="27"/>
      <c r="AJ310" s="114">
        <v>46148</v>
      </c>
      <c r="AK310" s="27"/>
      <c r="AL310" s="27"/>
      <c r="AM310" s="43"/>
      <c r="AN310" s="43"/>
      <c r="AO310" s="43"/>
      <c r="AP310" s="43"/>
      <c r="AQ310" s="7">
        <f t="shared" si="85"/>
        <v>230075</v>
      </c>
      <c r="AR310" s="82">
        <f>34*3</f>
        <v>102</v>
      </c>
      <c r="AS310" s="8">
        <f t="shared" si="86"/>
        <v>2255.6372549019607</v>
      </c>
    </row>
    <row r="311" spans="1:45" x14ac:dyDescent="0.2">
      <c r="A311" s="182"/>
      <c r="B311" s="92" t="s">
        <v>12</v>
      </c>
      <c r="C311" s="59" t="s">
        <v>116</v>
      </c>
      <c r="D311" s="58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114">
        <v>46001</v>
      </c>
      <c r="S311" s="27"/>
      <c r="T311" s="27"/>
      <c r="U311" s="27"/>
      <c r="V311" s="27"/>
      <c r="W311" s="27"/>
      <c r="X311" s="27"/>
      <c r="Y311" s="27"/>
      <c r="Z311" s="114">
        <v>46069</v>
      </c>
      <c r="AA311" s="27"/>
      <c r="AB311" s="27"/>
      <c r="AC311" s="27"/>
      <c r="AD311" s="27"/>
      <c r="AE311" s="27"/>
      <c r="AF311" s="114">
        <v>46127</v>
      </c>
      <c r="AG311" s="27"/>
      <c r="AH311" s="27"/>
      <c r="AI311" s="27"/>
      <c r="AJ311" s="27"/>
      <c r="AK311" s="27"/>
      <c r="AL311" s="27"/>
      <c r="AM311" s="43"/>
      <c r="AN311" s="43"/>
      <c r="AO311" s="43"/>
      <c r="AP311" s="43"/>
      <c r="AQ311" s="7">
        <f t="shared" si="85"/>
        <v>138197</v>
      </c>
      <c r="AR311" s="82">
        <f t="shared" ref="AR311" si="87">34*3</f>
        <v>102</v>
      </c>
      <c r="AS311" s="8">
        <f t="shared" si="86"/>
        <v>1354.8725490196077</v>
      </c>
    </row>
    <row r="312" spans="1:45" ht="12.75" customHeight="1" x14ac:dyDescent="0.2">
      <c r="A312" s="182"/>
      <c r="B312" s="92" t="s">
        <v>114</v>
      </c>
      <c r="C312" s="59" t="s">
        <v>116</v>
      </c>
      <c r="D312" s="53"/>
      <c r="E312" s="27"/>
      <c r="F312" s="27"/>
      <c r="G312" s="27"/>
      <c r="H312" s="44"/>
      <c r="I312" s="42"/>
      <c r="J312" s="27"/>
      <c r="K312" s="114">
        <v>45945</v>
      </c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114">
        <v>46049</v>
      </c>
      <c r="X312" s="27"/>
      <c r="Y312" s="27"/>
      <c r="Z312" s="27"/>
      <c r="AA312" s="27"/>
      <c r="AB312" s="27"/>
      <c r="AC312" s="27"/>
      <c r="AD312" s="114">
        <v>46098</v>
      </c>
      <c r="AE312" s="27"/>
      <c r="AF312" s="27"/>
      <c r="AG312" s="27"/>
      <c r="AH312" s="27"/>
      <c r="AI312" s="27"/>
      <c r="AJ312" s="27"/>
      <c r="AK312" s="27"/>
      <c r="AL312" s="27"/>
      <c r="AM312" s="43"/>
      <c r="AN312" s="43"/>
      <c r="AO312" s="43"/>
      <c r="AP312" s="43"/>
      <c r="AQ312" s="7">
        <f t="shared" si="85"/>
        <v>138092</v>
      </c>
      <c r="AR312" s="82">
        <f>34*4</f>
        <v>136</v>
      </c>
      <c r="AS312" s="8">
        <f t="shared" si="86"/>
        <v>1015.3823529411765</v>
      </c>
    </row>
    <row r="313" spans="1:45" x14ac:dyDescent="0.2">
      <c r="A313" s="182"/>
      <c r="B313" s="92" t="s">
        <v>100</v>
      </c>
      <c r="C313" s="59" t="s">
        <v>116</v>
      </c>
      <c r="D313" s="53"/>
      <c r="E313" s="27"/>
      <c r="F313" s="27"/>
      <c r="G313" s="27"/>
      <c r="H313" s="27"/>
      <c r="I313" s="27"/>
      <c r="J313" s="27"/>
      <c r="K313" s="27"/>
      <c r="L313" s="27"/>
      <c r="M313" s="27"/>
      <c r="N313" s="114">
        <v>45974</v>
      </c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114">
        <v>46100</v>
      </c>
      <c r="AE313" s="27"/>
      <c r="AF313" s="27"/>
      <c r="AG313" s="27"/>
      <c r="AH313" s="27"/>
      <c r="AI313" s="43"/>
      <c r="AJ313" s="43"/>
      <c r="AK313" s="27"/>
      <c r="AL313" s="27"/>
      <c r="AM313" s="43"/>
      <c r="AN313" s="43"/>
      <c r="AO313" s="43"/>
      <c r="AP313" s="43"/>
      <c r="AQ313" s="7">
        <f t="shared" si="85"/>
        <v>92074</v>
      </c>
      <c r="AR313" s="82">
        <f>34*3</f>
        <v>102</v>
      </c>
      <c r="AS313" s="8">
        <f t="shared" si="86"/>
        <v>902.68627450980387</v>
      </c>
    </row>
    <row r="314" spans="1:45" ht="12.75" customHeight="1" x14ac:dyDescent="0.2">
      <c r="A314" s="182"/>
      <c r="B314" s="92" t="s">
        <v>101</v>
      </c>
      <c r="C314" s="59" t="s">
        <v>116</v>
      </c>
      <c r="D314" s="53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114">
        <v>45989</v>
      </c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7"/>
      <c r="AH314" s="27"/>
      <c r="AI314" s="43"/>
      <c r="AJ314" s="43"/>
      <c r="AK314" s="27"/>
      <c r="AL314" s="27"/>
      <c r="AM314" s="43"/>
      <c r="AN314" s="43"/>
      <c r="AO314" s="43"/>
      <c r="AP314" s="43"/>
      <c r="AQ314" s="7">
        <f t="shared" si="85"/>
        <v>45989</v>
      </c>
      <c r="AR314" s="82">
        <f>34*1</f>
        <v>34</v>
      </c>
      <c r="AS314" s="8">
        <f t="shared" si="86"/>
        <v>1352.6176470588234</v>
      </c>
    </row>
    <row r="315" spans="1:45" x14ac:dyDescent="0.2">
      <c r="A315" s="182"/>
      <c r="B315" s="92" t="s">
        <v>35</v>
      </c>
      <c r="C315" s="59" t="s">
        <v>116</v>
      </c>
      <c r="D315" s="53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114">
        <v>46007</v>
      </c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43"/>
      <c r="AJ315" s="43"/>
      <c r="AK315" s="27"/>
      <c r="AL315" s="27"/>
      <c r="AM315" s="43"/>
      <c r="AN315" s="43"/>
      <c r="AO315" s="43"/>
      <c r="AP315" s="43"/>
      <c r="AQ315" s="7">
        <f t="shared" si="85"/>
        <v>46007</v>
      </c>
      <c r="AR315" s="82">
        <f t="shared" ref="AR315" si="88">34*1</f>
        <v>34</v>
      </c>
      <c r="AS315" s="8">
        <f t="shared" si="86"/>
        <v>1353.1470588235295</v>
      </c>
    </row>
    <row r="316" spans="1:45" x14ac:dyDescent="0.2">
      <c r="A316" s="182"/>
      <c r="B316" s="92" t="s">
        <v>34</v>
      </c>
      <c r="C316" s="59" t="s">
        <v>116</v>
      </c>
      <c r="D316" s="53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114">
        <v>46000</v>
      </c>
      <c r="S316" s="27"/>
      <c r="T316" s="27"/>
      <c r="U316" s="27"/>
      <c r="V316" s="27"/>
      <c r="W316" s="27"/>
      <c r="X316" s="27"/>
      <c r="Y316" s="27"/>
      <c r="Z316" s="27"/>
      <c r="AA316" s="27"/>
      <c r="AB316" s="114">
        <v>46085</v>
      </c>
      <c r="AC316" s="27"/>
      <c r="AD316" s="27"/>
      <c r="AE316" s="27"/>
      <c r="AF316" s="27"/>
      <c r="AG316" s="27"/>
      <c r="AH316" s="27"/>
      <c r="AI316" s="43"/>
      <c r="AJ316" s="43"/>
      <c r="AK316" s="27"/>
      <c r="AL316" s="27"/>
      <c r="AM316" s="43"/>
      <c r="AN316" s="43"/>
      <c r="AO316" s="43"/>
      <c r="AP316" s="43"/>
      <c r="AQ316" s="7">
        <f t="shared" si="85"/>
        <v>92085</v>
      </c>
      <c r="AR316" s="82">
        <f>34*2</f>
        <v>68</v>
      </c>
      <c r="AS316" s="8">
        <f t="shared" si="86"/>
        <v>1354.1911764705883</v>
      </c>
    </row>
    <row r="317" spans="1:45" x14ac:dyDescent="0.2">
      <c r="A317" s="182"/>
      <c r="B317" s="93" t="s">
        <v>37</v>
      </c>
      <c r="C317" s="59" t="s">
        <v>116</v>
      </c>
      <c r="D317" s="53"/>
      <c r="E317" s="27"/>
      <c r="F317" s="27"/>
      <c r="G317" s="27"/>
      <c r="H317" s="27"/>
      <c r="I317" s="27"/>
      <c r="J317" s="27"/>
      <c r="K317" s="27"/>
      <c r="L317" s="114">
        <v>45951</v>
      </c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114">
        <v>46091</v>
      </c>
      <c r="AD317" s="27"/>
      <c r="AE317" s="27"/>
      <c r="AF317" s="27"/>
      <c r="AG317" s="27"/>
      <c r="AH317" s="27"/>
      <c r="AI317" s="43"/>
      <c r="AJ317" s="43"/>
      <c r="AK317" s="27"/>
      <c r="AL317" s="27"/>
      <c r="AM317" s="43"/>
      <c r="AN317" s="43"/>
      <c r="AO317" s="43"/>
      <c r="AP317" s="43"/>
      <c r="AQ317" s="7">
        <f t="shared" si="85"/>
        <v>92042</v>
      </c>
      <c r="AR317" s="82">
        <f>34*1</f>
        <v>34</v>
      </c>
      <c r="AS317" s="8">
        <f t="shared" si="86"/>
        <v>2707.1176470588234</v>
      </c>
    </row>
    <row r="318" spans="1:45" x14ac:dyDescent="0.2">
      <c r="A318" s="182"/>
      <c r="B318" s="93" t="s">
        <v>29</v>
      </c>
      <c r="C318" s="59" t="s">
        <v>116</v>
      </c>
      <c r="D318" s="53"/>
      <c r="E318" s="27"/>
      <c r="F318" s="27"/>
      <c r="G318" s="27"/>
      <c r="H318" s="27"/>
      <c r="I318" s="27"/>
      <c r="J318" s="27"/>
      <c r="K318" s="114">
        <v>45942</v>
      </c>
      <c r="L318" s="27"/>
      <c r="M318" s="27"/>
      <c r="N318" s="114">
        <v>45973</v>
      </c>
      <c r="O318" s="27"/>
      <c r="P318" s="27"/>
      <c r="Q318" s="114">
        <v>45963</v>
      </c>
      <c r="R318" s="114">
        <v>46010</v>
      </c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43"/>
      <c r="AJ318" s="43"/>
      <c r="AK318" s="27"/>
      <c r="AL318" s="27"/>
      <c r="AM318" s="43"/>
      <c r="AN318" s="43"/>
      <c r="AO318" s="43"/>
      <c r="AP318" s="43"/>
      <c r="AQ318" s="7">
        <f t="shared" si="85"/>
        <v>183888</v>
      </c>
      <c r="AR318" s="82">
        <f t="shared" ref="AR318" si="89">34*1</f>
        <v>34</v>
      </c>
      <c r="AS318" s="8">
        <f t="shared" si="86"/>
        <v>5408.4705882352937</v>
      </c>
    </row>
    <row r="319" spans="1:45" x14ac:dyDescent="0.2">
      <c r="A319" s="182"/>
      <c r="B319" s="92" t="s">
        <v>28</v>
      </c>
      <c r="C319" s="59" t="s">
        <v>116</v>
      </c>
      <c r="D319" s="53"/>
      <c r="E319" s="27"/>
      <c r="F319" s="27"/>
      <c r="G319" s="27"/>
      <c r="H319" s="27"/>
      <c r="I319" s="27"/>
      <c r="J319" s="27"/>
      <c r="K319" s="27"/>
      <c r="L319" s="114">
        <v>45950</v>
      </c>
      <c r="M319" s="27"/>
      <c r="N319" s="27"/>
      <c r="O319" s="110" t="s">
        <v>175</v>
      </c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27"/>
      <c r="AI319" s="43"/>
      <c r="AJ319" s="43"/>
      <c r="AK319" s="27"/>
      <c r="AL319" s="27"/>
      <c r="AM319" s="43"/>
      <c r="AN319" s="43"/>
      <c r="AO319" s="43"/>
      <c r="AP319" s="43"/>
      <c r="AQ319" s="7">
        <f t="shared" si="85"/>
        <v>45950</v>
      </c>
      <c r="AR319" s="84">
        <f>34*2</f>
        <v>68</v>
      </c>
      <c r="AS319" s="8">
        <f t="shared" si="86"/>
        <v>675.73529411764707</v>
      </c>
    </row>
    <row r="320" spans="1:45" x14ac:dyDescent="0.2">
      <c r="A320" s="182"/>
      <c r="B320" s="92" t="s">
        <v>32</v>
      </c>
      <c r="C320" s="59" t="s">
        <v>116</v>
      </c>
      <c r="D320" s="53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114">
        <v>46016</v>
      </c>
      <c r="U320" s="27"/>
      <c r="V320" s="27"/>
      <c r="W320" s="27"/>
      <c r="X320" s="27"/>
      <c r="Y320" s="27"/>
      <c r="Z320" s="27"/>
      <c r="AA320" s="114">
        <v>46077</v>
      </c>
      <c r="AB320" s="27"/>
      <c r="AC320" s="27"/>
      <c r="AD320" s="27"/>
      <c r="AE320" s="27"/>
      <c r="AF320" s="27"/>
      <c r="AG320" s="27"/>
      <c r="AH320" s="27"/>
      <c r="AI320" s="43"/>
      <c r="AJ320" s="43"/>
      <c r="AK320" s="27"/>
      <c r="AL320" s="27"/>
      <c r="AM320" s="43"/>
      <c r="AN320" s="43"/>
      <c r="AO320" s="43"/>
      <c r="AP320" s="43"/>
      <c r="AQ320" s="7">
        <f t="shared" si="85"/>
        <v>92093</v>
      </c>
      <c r="AR320" s="84">
        <f>34*1.5</f>
        <v>51</v>
      </c>
      <c r="AS320" s="8">
        <f t="shared" si="86"/>
        <v>1805.7450980392157</v>
      </c>
    </row>
    <row r="321" spans="1:45" x14ac:dyDescent="0.2">
      <c r="A321" s="182"/>
      <c r="B321" s="92" t="s">
        <v>30</v>
      </c>
      <c r="C321" s="59" t="s">
        <v>116</v>
      </c>
      <c r="D321" s="53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  <c r="AI321" s="43"/>
      <c r="AJ321" s="43"/>
      <c r="AK321" s="27"/>
      <c r="AL321" s="27"/>
      <c r="AM321" s="43"/>
      <c r="AN321" s="43"/>
      <c r="AO321" s="43"/>
      <c r="AP321" s="43"/>
      <c r="AQ321" s="7">
        <f t="shared" si="85"/>
        <v>0</v>
      </c>
      <c r="AR321" s="82">
        <f>34*1</f>
        <v>34</v>
      </c>
      <c r="AS321" s="8">
        <f t="shared" si="86"/>
        <v>0</v>
      </c>
    </row>
    <row r="322" spans="1:45" ht="36.75" customHeight="1" x14ac:dyDescent="0.2">
      <c r="A322" s="182"/>
      <c r="B322" s="93" t="s">
        <v>107</v>
      </c>
      <c r="C322" s="59" t="s">
        <v>116</v>
      </c>
      <c r="D322" s="53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  <c r="AI322" s="43"/>
      <c r="AJ322" s="43"/>
      <c r="AK322" s="27"/>
      <c r="AL322" s="27"/>
      <c r="AM322" s="43"/>
      <c r="AN322" s="43"/>
      <c r="AO322" s="43"/>
      <c r="AP322" s="43"/>
      <c r="AQ322" s="7">
        <f t="shared" si="85"/>
        <v>0</v>
      </c>
      <c r="AR322" s="82">
        <f t="shared" ref="AR322" si="90">34*1</f>
        <v>34</v>
      </c>
      <c r="AS322" s="8">
        <f t="shared" si="86"/>
        <v>0</v>
      </c>
    </row>
    <row r="323" spans="1:45" ht="30" customHeight="1" x14ac:dyDescent="0.2">
      <c r="A323" s="182"/>
      <c r="B323" s="93" t="s">
        <v>74</v>
      </c>
      <c r="C323" s="59" t="s">
        <v>116</v>
      </c>
      <c r="D323" s="53"/>
      <c r="E323" s="27"/>
      <c r="F323" s="27"/>
      <c r="G323" s="27"/>
      <c r="H323" s="114">
        <v>45925</v>
      </c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  <c r="AH323" s="27"/>
      <c r="AI323" s="43"/>
      <c r="AJ323" s="43"/>
      <c r="AK323" s="114">
        <v>46156</v>
      </c>
      <c r="AL323" s="27"/>
      <c r="AM323" s="43"/>
      <c r="AN323" s="43"/>
      <c r="AO323" s="43"/>
      <c r="AP323" s="43"/>
      <c r="AQ323" s="7">
        <f t="shared" si="85"/>
        <v>92081</v>
      </c>
      <c r="AR323" s="82">
        <f>34*2</f>
        <v>68</v>
      </c>
      <c r="AS323" s="8">
        <f t="shared" si="86"/>
        <v>1354.1323529411766</v>
      </c>
    </row>
    <row r="324" spans="1:45" ht="18.75" customHeight="1" x14ac:dyDescent="0.2">
      <c r="A324" s="68"/>
      <c r="B324" s="69"/>
      <c r="C324" s="69"/>
      <c r="D324" s="69"/>
      <c r="E324" s="67"/>
      <c r="F324" s="67"/>
      <c r="G324" s="67"/>
      <c r="H324" s="67"/>
      <c r="I324" s="67"/>
      <c r="J324" s="67"/>
      <c r="K324" s="67"/>
      <c r="L324" s="67"/>
      <c r="M324" s="67"/>
      <c r="N324" s="67"/>
      <c r="O324" s="67"/>
      <c r="P324" s="67"/>
      <c r="Q324" s="67"/>
      <c r="R324" s="67"/>
      <c r="S324" s="67"/>
      <c r="T324" s="67"/>
      <c r="U324" s="67"/>
      <c r="V324" s="67"/>
      <c r="W324" s="67"/>
      <c r="X324" s="67"/>
      <c r="Y324" s="67"/>
      <c r="Z324" s="67"/>
      <c r="AA324" s="67"/>
      <c r="AB324" s="67"/>
      <c r="AC324" s="67"/>
      <c r="AD324" s="67"/>
      <c r="AE324" s="67"/>
      <c r="AF324" s="67"/>
      <c r="AG324" s="67"/>
      <c r="AH324" s="67"/>
      <c r="AI324" s="67"/>
      <c r="AJ324" s="67"/>
      <c r="AK324" s="67"/>
      <c r="AL324" s="67"/>
      <c r="AM324" s="68"/>
      <c r="AN324" s="68"/>
      <c r="AO324" s="68"/>
      <c r="AP324" s="68"/>
      <c r="AQ324" s="68"/>
      <c r="AR324" s="68"/>
      <c r="AS324" s="68"/>
    </row>
  </sheetData>
  <mergeCells count="310">
    <mergeCell ref="A289:A304"/>
    <mergeCell ref="B262:B263"/>
    <mergeCell ref="B264:B265"/>
    <mergeCell ref="B266:B267"/>
    <mergeCell ref="B268:B269"/>
    <mergeCell ref="A287:C288"/>
    <mergeCell ref="A286:D286"/>
    <mergeCell ref="B270:B271"/>
    <mergeCell ref="B272:B273"/>
    <mergeCell ref="B274:B275"/>
    <mergeCell ref="B276:B277"/>
    <mergeCell ref="B278:B280"/>
    <mergeCell ref="B281:B282"/>
    <mergeCell ref="B283:B284"/>
    <mergeCell ref="B210:B211"/>
    <mergeCell ref="B216:B217"/>
    <mergeCell ref="B236:B237"/>
    <mergeCell ref="B238:B239"/>
    <mergeCell ref="B240:B241"/>
    <mergeCell ref="B242:B243"/>
    <mergeCell ref="B244:B245"/>
    <mergeCell ref="B258:B259"/>
    <mergeCell ref="B260:B261"/>
    <mergeCell ref="B157:B158"/>
    <mergeCell ref="B159:B160"/>
    <mergeCell ref="B161:B162"/>
    <mergeCell ref="B173:B174"/>
    <mergeCell ref="B175:B176"/>
    <mergeCell ref="B206:B207"/>
    <mergeCell ref="B208:B209"/>
    <mergeCell ref="B196:B197"/>
    <mergeCell ref="B198:B199"/>
    <mergeCell ref="B200:B201"/>
    <mergeCell ref="B202:B203"/>
    <mergeCell ref="B204:B205"/>
    <mergeCell ref="B188:B189"/>
    <mergeCell ref="B190:B191"/>
    <mergeCell ref="B192:B193"/>
    <mergeCell ref="B194:B195"/>
    <mergeCell ref="B181:B182"/>
    <mergeCell ref="B163:B164"/>
    <mergeCell ref="B165:B166"/>
    <mergeCell ref="B167:B168"/>
    <mergeCell ref="B169:B170"/>
    <mergeCell ref="B171:B172"/>
    <mergeCell ref="A152:D152"/>
    <mergeCell ref="E152:AP152"/>
    <mergeCell ref="A71:A97"/>
    <mergeCell ref="B71:B73"/>
    <mergeCell ref="B74:B76"/>
    <mergeCell ref="B77:B79"/>
    <mergeCell ref="B80:B82"/>
    <mergeCell ref="A127:C128"/>
    <mergeCell ref="B83:B85"/>
    <mergeCell ref="B86:B88"/>
    <mergeCell ref="B89:B91"/>
    <mergeCell ref="B95:B97"/>
    <mergeCell ref="B104:B105"/>
    <mergeCell ref="A181:A211"/>
    <mergeCell ref="B183:B185"/>
    <mergeCell ref="B186:B187"/>
    <mergeCell ref="A155:A176"/>
    <mergeCell ref="B155:B156"/>
    <mergeCell ref="B43:B45"/>
    <mergeCell ref="Q69:T69"/>
    <mergeCell ref="U69:W69"/>
    <mergeCell ref="E68:AP68"/>
    <mergeCell ref="X69:AA69"/>
    <mergeCell ref="AB69:AD69"/>
    <mergeCell ref="AE69:AI69"/>
    <mergeCell ref="AJ69:AL69"/>
    <mergeCell ref="AM69:AP69"/>
    <mergeCell ref="A68:D68"/>
    <mergeCell ref="B46:B48"/>
    <mergeCell ref="B49:B51"/>
    <mergeCell ref="B52:B54"/>
    <mergeCell ref="B55:B57"/>
    <mergeCell ref="B58:B60"/>
    <mergeCell ref="B61:B63"/>
    <mergeCell ref="B64:B66"/>
    <mergeCell ref="B92:B94"/>
    <mergeCell ref="A126:D126"/>
    <mergeCell ref="AQ126:AQ128"/>
    <mergeCell ref="AQ68:AQ70"/>
    <mergeCell ref="AQ99:AQ101"/>
    <mergeCell ref="U153:W153"/>
    <mergeCell ref="X153:AA153"/>
    <mergeCell ref="AB153:AD153"/>
    <mergeCell ref="AE153:AI153"/>
    <mergeCell ref="AQ152:AQ154"/>
    <mergeCell ref="AQ37:AQ39"/>
    <mergeCell ref="AM153:AP153"/>
    <mergeCell ref="A12:A35"/>
    <mergeCell ref="B12:B14"/>
    <mergeCell ref="B15:B17"/>
    <mergeCell ref="B18:B20"/>
    <mergeCell ref="AC3:AM5"/>
    <mergeCell ref="A7:B7"/>
    <mergeCell ref="C7:D7"/>
    <mergeCell ref="A151:D151"/>
    <mergeCell ref="B143:B144"/>
    <mergeCell ref="B145:B146"/>
    <mergeCell ref="B147:B148"/>
    <mergeCell ref="B141:B142"/>
    <mergeCell ref="B139:B140"/>
    <mergeCell ref="B137:B138"/>
    <mergeCell ref="B135:B136"/>
    <mergeCell ref="A129:A150"/>
    <mergeCell ref="B131:B132"/>
    <mergeCell ref="B129:B130"/>
    <mergeCell ref="B149:B150"/>
    <mergeCell ref="B133:B134"/>
    <mergeCell ref="E126:AP126"/>
    <mergeCell ref="AN3:AO5"/>
    <mergeCell ref="A40:A66"/>
    <mergeCell ref="B40:B42"/>
    <mergeCell ref="A309:A323"/>
    <mergeCell ref="AR306:AR308"/>
    <mergeCell ref="A307:C308"/>
    <mergeCell ref="A306:D306"/>
    <mergeCell ref="B4:C4"/>
    <mergeCell ref="AR99:AR101"/>
    <mergeCell ref="AS99:AS101"/>
    <mergeCell ref="A100:B101"/>
    <mergeCell ref="C100:C101"/>
    <mergeCell ref="E100:H100"/>
    <mergeCell ref="I100:L100"/>
    <mergeCell ref="M100:P100"/>
    <mergeCell ref="Q100:T100"/>
    <mergeCell ref="U100:W100"/>
    <mergeCell ref="A99:D99"/>
    <mergeCell ref="E99:AP99"/>
    <mergeCell ref="X100:AA100"/>
    <mergeCell ref="AB100:AD100"/>
    <mergeCell ref="AE100:AI100"/>
    <mergeCell ref="AJ100:AL100"/>
    <mergeCell ref="AM100:AP100"/>
    <mergeCell ref="AR68:AR70"/>
    <mergeCell ref="AS68:AS70"/>
    <mergeCell ref="A69:B70"/>
    <mergeCell ref="AS306:AS308"/>
    <mergeCell ref="E307:H307"/>
    <mergeCell ref="I307:L307"/>
    <mergeCell ref="M307:P307"/>
    <mergeCell ref="Q307:T307"/>
    <mergeCell ref="U307:W307"/>
    <mergeCell ref="X307:AA307"/>
    <mergeCell ref="AB307:AD307"/>
    <mergeCell ref="E306:AP306"/>
    <mergeCell ref="AQ306:AQ308"/>
    <mergeCell ref="AE307:AI307"/>
    <mergeCell ref="AJ307:AL307"/>
    <mergeCell ref="AM307:AP307"/>
    <mergeCell ref="AS286:AS288"/>
    <mergeCell ref="E287:H287"/>
    <mergeCell ref="I287:L287"/>
    <mergeCell ref="M287:P287"/>
    <mergeCell ref="Q287:T287"/>
    <mergeCell ref="A252:A284"/>
    <mergeCell ref="Q250:T250"/>
    <mergeCell ref="U250:W250"/>
    <mergeCell ref="X250:AA250"/>
    <mergeCell ref="AB250:AD250"/>
    <mergeCell ref="AE250:AI250"/>
    <mergeCell ref="AJ250:AL250"/>
    <mergeCell ref="U287:W287"/>
    <mergeCell ref="X287:AA287"/>
    <mergeCell ref="AB287:AD287"/>
    <mergeCell ref="AE287:AI287"/>
    <mergeCell ref="AJ287:AL287"/>
    <mergeCell ref="AM287:AP287"/>
    <mergeCell ref="E286:AP286"/>
    <mergeCell ref="AQ286:AQ288"/>
    <mergeCell ref="AR286:AR288"/>
    <mergeCell ref="B252:B253"/>
    <mergeCell ref="B254:B255"/>
    <mergeCell ref="B256:B257"/>
    <mergeCell ref="AR249:AR251"/>
    <mergeCell ref="AS249:AS251"/>
    <mergeCell ref="A250:C251"/>
    <mergeCell ref="E250:H250"/>
    <mergeCell ref="I250:L250"/>
    <mergeCell ref="M250:P250"/>
    <mergeCell ref="A216:A247"/>
    <mergeCell ref="AM250:AP250"/>
    <mergeCell ref="B222:B223"/>
    <mergeCell ref="B224:B225"/>
    <mergeCell ref="B226:B227"/>
    <mergeCell ref="B228:B229"/>
    <mergeCell ref="B230:B231"/>
    <mergeCell ref="B232:B233"/>
    <mergeCell ref="B234:B235"/>
    <mergeCell ref="B218:B219"/>
    <mergeCell ref="B220:B221"/>
    <mergeCell ref="B246:B247"/>
    <mergeCell ref="A249:D249"/>
    <mergeCell ref="AR213:AR215"/>
    <mergeCell ref="AS213:AS215"/>
    <mergeCell ref="A214:C215"/>
    <mergeCell ref="E214:H214"/>
    <mergeCell ref="I214:L214"/>
    <mergeCell ref="M214:P214"/>
    <mergeCell ref="Q214:T214"/>
    <mergeCell ref="U214:W214"/>
    <mergeCell ref="X214:AA214"/>
    <mergeCell ref="AB214:AD214"/>
    <mergeCell ref="AE214:AI214"/>
    <mergeCell ref="AJ214:AL214"/>
    <mergeCell ref="AM214:AP214"/>
    <mergeCell ref="A213:D213"/>
    <mergeCell ref="E213:AP213"/>
    <mergeCell ref="AQ213:AQ215"/>
    <mergeCell ref="AR178:AR180"/>
    <mergeCell ref="AS178:AS180"/>
    <mergeCell ref="A179:C180"/>
    <mergeCell ref="E179:H179"/>
    <mergeCell ref="I179:L179"/>
    <mergeCell ref="M179:P179"/>
    <mergeCell ref="Q179:T179"/>
    <mergeCell ref="U179:W179"/>
    <mergeCell ref="X179:AA179"/>
    <mergeCell ref="AB179:AD179"/>
    <mergeCell ref="AE179:AI179"/>
    <mergeCell ref="AJ179:AL179"/>
    <mergeCell ref="AM179:AP179"/>
    <mergeCell ref="A178:D178"/>
    <mergeCell ref="E178:AP178"/>
    <mergeCell ref="AQ178:AQ180"/>
    <mergeCell ref="AR152:AR154"/>
    <mergeCell ref="AS152:AS154"/>
    <mergeCell ref="A153:C154"/>
    <mergeCell ref="E153:H153"/>
    <mergeCell ref="I153:L153"/>
    <mergeCell ref="M153:P153"/>
    <mergeCell ref="Q153:T153"/>
    <mergeCell ref="B122:B124"/>
    <mergeCell ref="A102:A124"/>
    <mergeCell ref="B106:B107"/>
    <mergeCell ref="B108:B109"/>
    <mergeCell ref="B102:B103"/>
    <mergeCell ref="B110:B111"/>
    <mergeCell ref="B112:B114"/>
    <mergeCell ref="B115:B116"/>
    <mergeCell ref="B117:B119"/>
    <mergeCell ref="B120:B121"/>
    <mergeCell ref="AR126:AR128"/>
    <mergeCell ref="AS126:AS128"/>
    <mergeCell ref="M127:P127"/>
    <mergeCell ref="Q127:T127"/>
    <mergeCell ref="U127:W127"/>
    <mergeCell ref="E127:H127"/>
    <mergeCell ref="AJ153:AL153"/>
    <mergeCell ref="AR37:AR39"/>
    <mergeCell ref="AJ38:AL38"/>
    <mergeCell ref="AM38:AP38"/>
    <mergeCell ref="A36:D36"/>
    <mergeCell ref="AS37:AS39"/>
    <mergeCell ref="E38:H38"/>
    <mergeCell ref="I38:L38"/>
    <mergeCell ref="M38:P38"/>
    <mergeCell ref="Q38:T38"/>
    <mergeCell ref="U38:W38"/>
    <mergeCell ref="X38:AA38"/>
    <mergeCell ref="AB38:AD38"/>
    <mergeCell ref="AE38:AI38"/>
    <mergeCell ref="A38:B39"/>
    <mergeCell ref="C38:C39"/>
    <mergeCell ref="A37:D37"/>
    <mergeCell ref="E37:AP37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  <mergeCell ref="G3:W3"/>
    <mergeCell ref="G5:W7"/>
    <mergeCell ref="B21:B23"/>
    <mergeCell ref="B24:B26"/>
    <mergeCell ref="B27:B29"/>
    <mergeCell ref="B30:B32"/>
    <mergeCell ref="B33:B35"/>
    <mergeCell ref="E249:AP249"/>
    <mergeCell ref="I127:L127"/>
    <mergeCell ref="X127:AA127"/>
    <mergeCell ref="AB127:AD127"/>
    <mergeCell ref="AE127:AI127"/>
    <mergeCell ref="AJ127:AL127"/>
    <mergeCell ref="AM127:AP127"/>
    <mergeCell ref="AP4:AQ4"/>
    <mergeCell ref="AQ249:AQ251"/>
    <mergeCell ref="X3:AB3"/>
    <mergeCell ref="X4:AB5"/>
    <mergeCell ref="C69:C70"/>
    <mergeCell ref="E69:H69"/>
    <mergeCell ref="I69:L69"/>
    <mergeCell ref="M69:P69"/>
    <mergeCell ref="AP5:AQ5"/>
    <mergeCell ref="X6:AB6"/>
  </mergeCells>
  <pageMargins left="0.25" right="0.25" top="0.51" bottom="0.75" header="0.3" footer="0.3"/>
  <pageSetup paperSize="9" fitToHeight="0" orientation="landscape" r:id="rId1"/>
  <headerFooter>
    <oddHeader>&amp;C&amp;G</oddHeader>
  </headerFooter>
  <rowBreaks count="10" manualBreakCount="10">
    <brk id="36" max="50" man="1"/>
    <brk id="67" max="50" man="1"/>
    <brk id="98" max="50" man="1"/>
    <brk id="125" max="50" man="1"/>
    <brk id="151" max="16383" man="1"/>
    <brk id="177" max="16383" man="1"/>
    <brk id="212" max="16383" man="1"/>
    <brk id="248" max="16383" man="1"/>
    <brk id="285" max="50" man="1"/>
    <brk id="305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2025-09-11T10:09:53Z</cp:lastPrinted>
  <dcterms:created xsi:type="dcterms:W3CDTF">2024-09-28T08:38:22Z</dcterms:created>
  <dcterms:modified xsi:type="dcterms:W3CDTF">2026-01-14T06:47:35Z</dcterms:modified>
</cp:coreProperties>
</file>