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ихаил\Downloads\"/>
    </mc:Choice>
  </mc:AlternateContent>
  <bookViews>
    <workbookView xWindow="0" yWindow="0" windowWidth="20490" windowHeight="765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93" i="5" l="1"/>
  <c r="AR296" i="5"/>
  <c r="AR295" i="5"/>
  <c r="AR294" i="5"/>
  <c r="AR292" i="5"/>
  <c r="AR291" i="5"/>
  <c r="AR290" i="5"/>
  <c r="AR289" i="5"/>
  <c r="AR288" i="5"/>
  <c r="AR287" i="5"/>
  <c r="AR286" i="5"/>
  <c r="AR285" i="5"/>
  <c r="AR284" i="5"/>
  <c r="AR283" i="5"/>
  <c r="AR282" i="5"/>
  <c r="AR277" i="5"/>
  <c r="AR276" i="5"/>
  <c r="AR275" i="5"/>
  <c r="AR274" i="5"/>
  <c r="AR273" i="5"/>
  <c r="AR272" i="5"/>
  <c r="AR271" i="5"/>
  <c r="AR270" i="5"/>
  <c r="AR269" i="5"/>
  <c r="AR268" i="5"/>
  <c r="AR266" i="5"/>
  <c r="AR267" i="5"/>
  <c r="AR265" i="5"/>
  <c r="AR264" i="5"/>
  <c r="AR263" i="5"/>
  <c r="AR262" i="5"/>
  <c r="AR257" i="5"/>
  <c r="AR256" i="5"/>
  <c r="AR252" i="5"/>
  <c r="AR253" i="5"/>
  <c r="AR254" i="5"/>
  <c r="AR255" i="5"/>
  <c r="AR251" i="5"/>
  <c r="AR248" i="5"/>
  <c r="AR249" i="5"/>
  <c r="AR250" i="5"/>
  <c r="AR247" i="5"/>
  <c r="AR246" i="5"/>
  <c r="AR245" i="5"/>
  <c r="AR244" i="5"/>
  <c r="AR243" i="5"/>
  <c r="AR242" i="5"/>
  <c r="AR241" i="5"/>
  <c r="AR240" i="5"/>
  <c r="AR239" i="5"/>
  <c r="AR236" i="5"/>
  <c r="AR237" i="5"/>
  <c r="AR238" i="5"/>
  <c r="AR235" i="5"/>
  <c r="AR226" i="5"/>
  <c r="AR227" i="5"/>
  <c r="AR228" i="5"/>
  <c r="AR229" i="5"/>
  <c r="AR230" i="5"/>
  <c r="AR231" i="5"/>
  <c r="AR232" i="5"/>
  <c r="AR233" i="5"/>
  <c r="AR234" i="5"/>
  <c r="AR225" i="5"/>
  <c r="AR220" i="5"/>
  <c r="AR219" i="5"/>
  <c r="AR214" i="5"/>
  <c r="AR215" i="5"/>
  <c r="AR216" i="5"/>
  <c r="AR217" i="5"/>
  <c r="AR218" i="5"/>
  <c r="AR213" i="5"/>
  <c r="AR206" i="5"/>
  <c r="AR207" i="5"/>
  <c r="AR208" i="5"/>
  <c r="AR209" i="5"/>
  <c r="AR210" i="5"/>
  <c r="AR211" i="5"/>
  <c r="AR212" i="5"/>
  <c r="AR205" i="5"/>
  <c r="AR204" i="5"/>
  <c r="AR203" i="5"/>
  <c r="AR200" i="5"/>
  <c r="AR201" i="5"/>
  <c r="AR202" i="5"/>
  <c r="AR199" i="5"/>
  <c r="AR198" i="5"/>
  <c r="AR197" i="5"/>
  <c r="AR194" i="5"/>
  <c r="AR195" i="5"/>
  <c r="AR196" i="5"/>
  <c r="AR193" i="5"/>
  <c r="AR192" i="5"/>
  <c r="AR191" i="5"/>
  <c r="AR190" i="5"/>
  <c r="AR189" i="5"/>
  <c r="AR182" i="5"/>
  <c r="AR183" i="5"/>
  <c r="AR184" i="5"/>
  <c r="AR181" i="5"/>
  <c r="AR176" i="5"/>
  <c r="AR177" i="5"/>
  <c r="AR178" i="5"/>
  <c r="AR179" i="5"/>
  <c r="AR180" i="5"/>
  <c r="AR175" i="5"/>
  <c r="AR172" i="5"/>
  <c r="AR173" i="5"/>
  <c r="AR174" i="5"/>
  <c r="AR171" i="5"/>
  <c r="AR170" i="5"/>
  <c r="AR169" i="5"/>
  <c r="AR166" i="5"/>
  <c r="AR167" i="5"/>
  <c r="AR168" i="5"/>
  <c r="AR165" i="5"/>
  <c r="AR164" i="5"/>
  <c r="AR163" i="5"/>
  <c r="AR160" i="5"/>
  <c r="AR161" i="5"/>
  <c r="AR162" i="5"/>
  <c r="AR159" i="5"/>
  <c r="AR157" i="5"/>
  <c r="AR158" i="5"/>
  <c r="AR156" i="5"/>
  <c r="AR155" i="5"/>
  <c r="AR154" i="5"/>
  <c r="AR147" i="5"/>
  <c r="AR148" i="5"/>
  <c r="AR149" i="5"/>
  <c r="AR146" i="5"/>
  <c r="AR139" i="5"/>
  <c r="AR140" i="5"/>
  <c r="AR141" i="5"/>
  <c r="AR142" i="5"/>
  <c r="AR143" i="5"/>
  <c r="AR144" i="5"/>
  <c r="AR145" i="5"/>
  <c r="AR138" i="5"/>
  <c r="AR137" i="5"/>
  <c r="AR136" i="5"/>
  <c r="AR135" i="5"/>
  <c r="AR134" i="5"/>
  <c r="AR131" i="5"/>
  <c r="AR132" i="5"/>
  <c r="AR133" i="5"/>
  <c r="AR130" i="5"/>
  <c r="AR129" i="5"/>
  <c r="AR128" i="5"/>
  <c r="AR121" i="5"/>
  <c r="AR122" i="5"/>
  <c r="AR123" i="5"/>
  <c r="AR120" i="5"/>
  <c r="AR113" i="5"/>
  <c r="AR114" i="5"/>
  <c r="AR115" i="5"/>
  <c r="AR116" i="5"/>
  <c r="AR117" i="5"/>
  <c r="AR118" i="5"/>
  <c r="AR119" i="5"/>
  <c r="AR112" i="5"/>
  <c r="AR111" i="5"/>
  <c r="AR110" i="5"/>
  <c r="AR109" i="5"/>
  <c r="AR108" i="5"/>
  <c r="AR105" i="5"/>
  <c r="AR106" i="5"/>
  <c r="AR107" i="5"/>
  <c r="AR104" i="5"/>
  <c r="AR103" i="5"/>
  <c r="AR102" i="5"/>
  <c r="AR86" i="5"/>
  <c r="AR87" i="5"/>
  <c r="AR88" i="5"/>
  <c r="AR89" i="5"/>
  <c r="AR90" i="5"/>
  <c r="AR91" i="5"/>
  <c r="AR92" i="5"/>
  <c r="AR93" i="5"/>
  <c r="AR94" i="5"/>
  <c r="AR85" i="5"/>
  <c r="AR60" i="5"/>
  <c r="AR61" i="5"/>
  <c r="AR62" i="5"/>
  <c r="AR63" i="5"/>
  <c r="AR64" i="5"/>
  <c r="AR65" i="5"/>
  <c r="AR66" i="5"/>
  <c r="AR67" i="5"/>
  <c r="AR59" i="5"/>
  <c r="AR29" i="5"/>
  <c r="AR30" i="5"/>
  <c r="AR31" i="5"/>
  <c r="AR32" i="5"/>
  <c r="AR33" i="5"/>
  <c r="AR34" i="5"/>
  <c r="AR35" i="5"/>
  <c r="AR36" i="5"/>
  <c r="AR28" i="5"/>
  <c r="AQ287" i="5" l="1"/>
  <c r="AS287" i="5" s="1"/>
  <c r="AQ288" i="5"/>
  <c r="AS288" i="5" s="1"/>
  <c r="AQ289" i="5"/>
  <c r="AS289" i="5" s="1"/>
  <c r="AQ290" i="5"/>
  <c r="AS290" i="5" s="1"/>
  <c r="AQ291" i="5"/>
  <c r="AS291" i="5" s="1"/>
  <c r="AQ292" i="5"/>
  <c r="AS292" i="5" s="1"/>
  <c r="AQ293" i="5"/>
  <c r="AS293" i="5" s="1"/>
  <c r="AQ294" i="5"/>
  <c r="AS294" i="5" s="1"/>
  <c r="AQ295" i="5"/>
  <c r="AS295" i="5" s="1"/>
  <c r="AQ296" i="5"/>
  <c r="AS296" i="5" s="1"/>
  <c r="AQ268" i="5" l="1"/>
  <c r="AS268" i="5" s="1"/>
  <c r="AQ269" i="5"/>
  <c r="AS269" i="5" s="1"/>
  <c r="AQ270" i="5"/>
  <c r="AS270" i="5" s="1"/>
  <c r="AQ271" i="5"/>
  <c r="AS271" i="5" s="1"/>
  <c r="AQ272" i="5"/>
  <c r="AS272" i="5" s="1"/>
  <c r="AQ273" i="5"/>
  <c r="AS273" i="5" s="1"/>
  <c r="AQ274" i="5"/>
  <c r="AS274" i="5" s="1"/>
  <c r="AQ275" i="5"/>
  <c r="AS275" i="5" s="1"/>
  <c r="AQ276" i="5"/>
  <c r="AS276" i="5" s="1"/>
  <c r="AQ277" i="5"/>
  <c r="AS277" i="5" s="1"/>
  <c r="AQ238" i="5"/>
  <c r="AS238" i="5" s="1"/>
  <c r="AQ239" i="5"/>
  <c r="AS239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54" i="5"/>
  <c r="AS254" i="5" s="1"/>
  <c r="AQ255" i="5"/>
  <c r="AS255" i="5" s="1"/>
  <c r="AQ203" i="5"/>
  <c r="AS203" i="5" s="1"/>
  <c r="AQ204" i="5"/>
  <c r="AS204" i="5" s="1"/>
  <c r="AQ205" i="5"/>
  <c r="AS205" i="5" s="1"/>
  <c r="AQ206" i="5"/>
  <c r="AS206" i="5" s="1"/>
  <c r="AQ207" i="5"/>
  <c r="AS207" i="5" s="1"/>
  <c r="AQ208" i="5"/>
  <c r="AS208" i="5" s="1"/>
  <c r="AQ209" i="5"/>
  <c r="AS209" i="5" s="1"/>
  <c r="AQ210" i="5"/>
  <c r="AS210" i="5" s="1"/>
  <c r="AQ211" i="5"/>
  <c r="AS211" i="5" s="1"/>
  <c r="AQ212" i="5"/>
  <c r="AS212" i="5" s="1"/>
  <c r="AQ213" i="5"/>
  <c r="AS213" i="5" s="1"/>
  <c r="AQ214" i="5"/>
  <c r="AS214" i="5" s="1"/>
  <c r="AQ215" i="5"/>
  <c r="AS215" i="5" s="1"/>
  <c r="AQ216" i="5"/>
  <c r="AS216" i="5" s="1"/>
  <c r="AQ217" i="5"/>
  <c r="AS217" i="5" s="1"/>
  <c r="AQ218" i="5"/>
  <c r="AS218" i="5" s="1"/>
  <c r="AQ219" i="5"/>
  <c r="AS219" i="5" s="1"/>
  <c r="AQ175" i="5"/>
  <c r="AS175" i="5" s="1"/>
  <c r="AQ176" i="5"/>
  <c r="AS176" i="5" s="1"/>
  <c r="AQ177" i="5"/>
  <c r="AS177" i="5" s="1"/>
  <c r="AQ178" i="5"/>
  <c r="AS178" i="5" s="1"/>
  <c r="AQ179" i="5"/>
  <c r="AS179" i="5" s="1"/>
  <c r="AQ180" i="5"/>
  <c r="AS180" i="5" s="1"/>
  <c r="AQ181" i="5"/>
  <c r="AS181" i="5" s="1"/>
  <c r="AQ182" i="5"/>
  <c r="AS182" i="5" s="1"/>
  <c r="AQ183" i="5"/>
  <c r="AS183" i="5" s="1"/>
  <c r="AQ184" i="5"/>
  <c r="AS184" i="5" s="1"/>
  <c r="AQ172" i="5"/>
  <c r="AS172" i="5" s="1"/>
  <c r="AQ173" i="5"/>
  <c r="AS173" i="5" s="1"/>
  <c r="AQ174" i="5"/>
  <c r="AS174" i="5" s="1"/>
  <c r="AQ142" i="5"/>
  <c r="AS142" i="5" s="1"/>
  <c r="AQ143" i="5"/>
  <c r="AS143" i="5" s="1"/>
  <c r="AQ144" i="5"/>
  <c r="AS144" i="5" s="1"/>
  <c r="AQ145" i="5"/>
  <c r="AS145" i="5" s="1"/>
  <c r="AQ146" i="5"/>
  <c r="AS146" i="5" s="1"/>
  <c r="AQ147" i="5"/>
  <c r="AS147" i="5" s="1"/>
  <c r="AQ148" i="5"/>
  <c r="AS148" i="5" s="1"/>
  <c r="AQ149" i="5"/>
  <c r="AS149" i="5" s="1"/>
  <c r="AQ105" i="5" l="1"/>
  <c r="AS105" i="5" s="1"/>
  <c r="AQ121" i="5"/>
  <c r="AS121" i="5" s="1"/>
  <c r="AQ122" i="5"/>
  <c r="AS122" i="5" s="1"/>
  <c r="AQ123" i="5"/>
  <c r="AS123" i="5" s="1"/>
  <c r="AQ120" i="5"/>
  <c r="AS120" i="5" s="1"/>
  <c r="AQ115" i="5"/>
  <c r="AS115" i="5" s="1"/>
  <c r="AQ116" i="5"/>
  <c r="AS116" i="5" s="1"/>
  <c r="AQ117" i="5"/>
  <c r="AS117" i="5" s="1"/>
  <c r="AQ118" i="5"/>
  <c r="AS118" i="5" s="1"/>
  <c r="AQ119" i="5"/>
  <c r="AS119" i="5" s="1"/>
  <c r="AQ114" i="5"/>
  <c r="AS114" i="5" s="1"/>
  <c r="AQ75" i="5"/>
  <c r="AQ95" i="5"/>
  <c r="AQ96" i="5"/>
  <c r="AQ97" i="5"/>
  <c r="AR96" i="5"/>
  <c r="AR97" i="5"/>
  <c r="AR95" i="5"/>
  <c r="AR38" i="5"/>
  <c r="AR39" i="5"/>
  <c r="AR37" i="5"/>
  <c r="AR69" i="5"/>
  <c r="AR70" i="5"/>
  <c r="AR68" i="5"/>
  <c r="AQ87" i="5"/>
  <c r="AS87" i="5" s="1"/>
  <c r="AQ88" i="5"/>
  <c r="AS88" i="5" s="1"/>
  <c r="AQ89" i="5"/>
  <c r="AS89" i="5" s="1"/>
  <c r="AQ90" i="5"/>
  <c r="AS90" i="5" s="1"/>
  <c r="AQ91" i="5"/>
  <c r="AS91" i="5" s="1"/>
  <c r="AQ92" i="5"/>
  <c r="AS92" i="5" s="1"/>
  <c r="AQ93" i="5"/>
  <c r="AS93" i="5" s="1"/>
  <c r="AR83" i="5"/>
  <c r="AR84" i="5"/>
  <c r="AR82" i="5"/>
  <c r="AR81" i="5"/>
  <c r="AR79" i="5"/>
  <c r="AR80" i="5"/>
  <c r="AR78" i="5"/>
  <c r="AR77" i="5"/>
  <c r="AR76" i="5"/>
  <c r="AR75" i="5"/>
  <c r="AQ113" i="5"/>
  <c r="AS113" i="5" s="1"/>
  <c r="AQ112" i="5"/>
  <c r="AS112" i="5" s="1"/>
  <c r="AQ111" i="5"/>
  <c r="AS111" i="5" s="1"/>
  <c r="AQ110" i="5"/>
  <c r="AS110" i="5" s="1"/>
  <c r="AQ109" i="5"/>
  <c r="AS109" i="5" s="1"/>
  <c r="AQ108" i="5"/>
  <c r="AS108" i="5" s="1"/>
  <c r="AQ107" i="5"/>
  <c r="AS107" i="5" s="1"/>
  <c r="AQ106" i="5"/>
  <c r="AS106" i="5" s="1"/>
  <c r="AQ104" i="5"/>
  <c r="AS104" i="5" s="1"/>
  <c r="AQ103" i="5"/>
  <c r="AS103" i="5" s="1"/>
  <c r="AQ102" i="5"/>
  <c r="AS102" i="5" s="1"/>
  <c r="AQ70" i="5"/>
  <c r="AQ69" i="5"/>
  <c r="AQ68" i="5"/>
  <c r="AQ67" i="5"/>
  <c r="AS67" i="5" s="1"/>
  <c r="AQ66" i="5"/>
  <c r="AS66" i="5" s="1"/>
  <c r="AQ65" i="5"/>
  <c r="AS65" i="5" s="1"/>
  <c r="AQ64" i="5"/>
  <c r="AS64" i="5" s="1"/>
  <c r="AQ63" i="5"/>
  <c r="AS63" i="5" s="1"/>
  <c r="AQ62" i="5"/>
  <c r="AS62" i="5" s="1"/>
  <c r="AQ61" i="5"/>
  <c r="AS61" i="5" s="1"/>
  <c r="AQ60" i="5"/>
  <c r="AS60" i="5" s="1"/>
  <c r="AQ59" i="5"/>
  <c r="AS59" i="5" s="1"/>
  <c r="AR58" i="5"/>
  <c r="AQ58" i="5"/>
  <c r="AR57" i="5"/>
  <c r="AQ57" i="5"/>
  <c r="AR56" i="5"/>
  <c r="AQ56" i="5"/>
  <c r="AR55" i="5"/>
  <c r="AQ55" i="5"/>
  <c r="AR54" i="5"/>
  <c r="AQ54" i="5"/>
  <c r="AR53" i="5"/>
  <c r="AQ53" i="5"/>
  <c r="AR52" i="5"/>
  <c r="AQ52" i="5"/>
  <c r="AR51" i="5"/>
  <c r="AQ51" i="5"/>
  <c r="AR50" i="5"/>
  <c r="AQ50" i="5"/>
  <c r="AR49" i="5"/>
  <c r="AQ49" i="5"/>
  <c r="AR48" i="5"/>
  <c r="AQ48" i="5"/>
  <c r="AR47" i="5"/>
  <c r="AQ47" i="5"/>
  <c r="AR46" i="5"/>
  <c r="AQ46" i="5"/>
  <c r="AR45" i="5"/>
  <c r="AQ45" i="5"/>
  <c r="AR44" i="5"/>
  <c r="AQ44" i="5"/>
  <c r="AR23" i="5"/>
  <c r="AR24" i="5"/>
  <c r="AR25" i="5"/>
  <c r="AR26" i="5"/>
  <c r="AR27" i="5"/>
  <c r="AR22" i="5"/>
  <c r="AR17" i="5"/>
  <c r="AR18" i="5"/>
  <c r="AR19" i="5"/>
  <c r="AR20" i="5"/>
  <c r="AR21" i="5"/>
  <c r="AR16" i="5"/>
  <c r="AR14" i="5"/>
  <c r="AR15" i="5"/>
  <c r="AR13" i="5"/>
  <c r="AQ39" i="5"/>
  <c r="AQ38" i="5"/>
  <c r="AQ37" i="5"/>
  <c r="AQ36" i="5"/>
  <c r="AS36" i="5" s="1"/>
  <c r="AQ35" i="5"/>
  <c r="AS35" i="5" s="1"/>
  <c r="AQ34" i="5"/>
  <c r="AQ33" i="5"/>
  <c r="AS33" i="5" s="1"/>
  <c r="AQ32" i="5"/>
  <c r="AQ31" i="5"/>
  <c r="AS31" i="5" s="1"/>
  <c r="AQ30" i="5"/>
  <c r="AQ29" i="5"/>
  <c r="AS29" i="5" s="1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286" i="5"/>
  <c r="AS286" i="5" s="1"/>
  <c r="AQ285" i="5"/>
  <c r="AS285" i="5" s="1"/>
  <c r="AQ284" i="5"/>
  <c r="AS284" i="5" s="1"/>
  <c r="AQ283" i="5"/>
  <c r="AS283" i="5" s="1"/>
  <c r="AQ282" i="5"/>
  <c r="AS282" i="5" s="1"/>
  <c r="AQ267" i="5"/>
  <c r="AS267" i="5" s="1"/>
  <c r="AQ266" i="5"/>
  <c r="AS266" i="5" s="1"/>
  <c r="AQ265" i="5"/>
  <c r="AS265" i="5" s="1"/>
  <c r="AQ264" i="5"/>
  <c r="AS264" i="5" s="1"/>
  <c r="AQ263" i="5"/>
  <c r="AS263" i="5" s="1"/>
  <c r="AQ262" i="5"/>
  <c r="AS262" i="5" s="1"/>
  <c r="AQ257" i="5"/>
  <c r="AS257" i="5" s="1"/>
  <c r="AQ256" i="5"/>
  <c r="AS256" i="5" s="1"/>
  <c r="AQ237" i="5"/>
  <c r="AS237" i="5" s="1"/>
  <c r="AQ236" i="5"/>
  <c r="AS236" i="5" s="1"/>
  <c r="AQ235" i="5"/>
  <c r="AS235" i="5" s="1"/>
  <c r="AQ234" i="5"/>
  <c r="AS234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0" i="5"/>
  <c r="AS220" i="5" s="1"/>
  <c r="AQ202" i="5"/>
  <c r="AS202" i="5" s="1"/>
  <c r="AQ201" i="5"/>
  <c r="AS201" i="5" s="1"/>
  <c r="AQ200" i="5"/>
  <c r="AS200" i="5" s="1"/>
  <c r="AQ199" i="5"/>
  <c r="AS199" i="5" s="1"/>
  <c r="AQ198" i="5"/>
  <c r="AS198" i="5" s="1"/>
  <c r="AQ197" i="5"/>
  <c r="AS197" i="5" s="1"/>
  <c r="AQ196" i="5"/>
  <c r="AS196" i="5" s="1"/>
  <c r="AQ195" i="5"/>
  <c r="AS195" i="5" s="1"/>
  <c r="AQ194" i="5"/>
  <c r="AS194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71" i="5"/>
  <c r="AS171" i="5" s="1"/>
  <c r="AQ170" i="5"/>
  <c r="AS170" i="5" s="1"/>
  <c r="AQ169" i="5"/>
  <c r="AS169" i="5" s="1"/>
  <c r="AQ168" i="5"/>
  <c r="AS168" i="5" s="1"/>
  <c r="AQ167" i="5"/>
  <c r="AS167" i="5" s="1"/>
  <c r="AQ166" i="5"/>
  <c r="AS166" i="5" s="1"/>
  <c r="AQ165" i="5"/>
  <c r="AS165" i="5" s="1"/>
  <c r="AQ164" i="5"/>
  <c r="AS164" i="5" s="1"/>
  <c r="AQ163" i="5"/>
  <c r="AS163" i="5" s="1"/>
  <c r="AQ162" i="5"/>
  <c r="AS162" i="5" s="1"/>
  <c r="AQ161" i="5"/>
  <c r="AS161" i="5" s="1"/>
  <c r="AQ160" i="5"/>
  <c r="AS160" i="5" s="1"/>
  <c r="AQ159" i="5"/>
  <c r="AS159" i="5" s="1"/>
  <c r="AQ158" i="5"/>
  <c r="AS158" i="5" s="1"/>
  <c r="AQ157" i="5"/>
  <c r="AS157" i="5" s="1"/>
  <c r="AQ156" i="5"/>
  <c r="AS156" i="5" s="1"/>
  <c r="AQ155" i="5"/>
  <c r="AS155" i="5" s="1"/>
  <c r="AQ154" i="5"/>
  <c r="AS154" i="5" s="1"/>
  <c r="AQ141" i="5"/>
  <c r="AS141" i="5" s="1"/>
  <c r="AQ140" i="5"/>
  <c r="AS140" i="5" s="1"/>
  <c r="AQ139" i="5"/>
  <c r="AS139" i="5" s="1"/>
  <c r="AQ138" i="5"/>
  <c r="AS138" i="5" s="1"/>
  <c r="AQ137" i="5"/>
  <c r="AS137" i="5" s="1"/>
  <c r="AQ136" i="5"/>
  <c r="AS136" i="5" s="1"/>
  <c r="AQ135" i="5"/>
  <c r="AS135" i="5" s="1"/>
  <c r="AQ134" i="5"/>
  <c r="AS134" i="5" s="1"/>
  <c r="AQ133" i="5"/>
  <c r="AS133" i="5" s="1"/>
  <c r="AQ132" i="5"/>
  <c r="AS132" i="5" s="1"/>
  <c r="AQ131" i="5"/>
  <c r="AS131" i="5" s="1"/>
  <c r="AQ130" i="5"/>
  <c r="AS130" i="5" s="1"/>
  <c r="AQ129" i="5"/>
  <c r="AS129" i="5" s="1"/>
  <c r="AQ128" i="5"/>
  <c r="AS128" i="5" s="1"/>
  <c r="AQ94" i="5"/>
  <c r="AS94" i="5" s="1"/>
  <c r="AQ86" i="5"/>
  <c r="AS86" i="5" s="1"/>
  <c r="AQ85" i="5"/>
  <c r="AS85" i="5" s="1"/>
  <c r="AQ84" i="5"/>
  <c r="AQ83" i="5"/>
  <c r="AQ82" i="5"/>
  <c r="AQ81" i="5"/>
  <c r="AQ80" i="5"/>
  <c r="AQ79" i="5"/>
  <c r="AQ78" i="5"/>
  <c r="AQ77" i="5"/>
  <c r="AQ76" i="5"/>
  <c r="AS95" i="5" l="1"/>
  <c r="AS97" i="5"/>
  <c r="AS96" i="5"/>
  <c r="AS79" i="5"/>
  <c r="AS83" i="5"/>
  <c r="AS48" i="5"/>
  <c r="AS56" i="5"/>
  <c r="AS76" i="5"/>
  <c r="AS49" i="5"/>
  <c r="AS57" i="5"/>
  <c r="AS51" i="5"/>
  <c r="AS45" i="5"/>
  <c r="AS77" i="5"/>
  <c r="AS75" i="5"/>
  <c r="AS80" i="5"/>
  <c r="AS50" i="5"/>
  <c r="AS58" i="5"/>
  <c r="AS70" i="5"/>
  <c r="AS52" i="5"/>
  <c r="AS46" i="5"/>
  <c r="AS47" i="5"/>
  <c r="AS55" i="5"/>
  <c r="AS81" i="5"/>
  <c r="AS37" i="5"/>
  <c r="AS23" i="5"/>
  <c r="AS78" i="5"/>
  <c r="AS82" i="5"/>
  <c r="AS18" i="5"/>
  <c r="AS69" i="5"/>
  <c r="AS84" i="5"/>
  <c r="AS68" i="5"/>
  <c r="AS53" i="5"/>
  <c r="AS54" i="5"/>
  <c r="AS24" i="5"/>
  <c r="AS44" i="5"/>
  <c r="AS39" i="5"/>
  <c r="AS20" i="5"/>
  <c r="AS38" i="5"/>
  <c r="AS21" i="5"/>
  <c r="AS17" i="5"/>
  <c r="AS19" i="5"/>
  <c r="AS32" i="5"/>
  <c r="AS34" i="5"/>
  <c r="AS22" i="5"/>
  <c r="AS26" i="5"/>
  <c r="AS14" i="5"/>
  <c r="AS27" i="5"/>
  <c r="AS25" i="5"/>
  <c r="AS15" i="5"/>
  <c r="AS28" i="5"/>
  <c r="AS16" i="5"/>
  <c r="AS30" i="5"/>
  <c r="AS13" i="5"/>
</calcChain>
</file>

<file path=xl/sharedStrings.xml><?xml version="1.0" encoding="utf-8"?>
<sst xmlns="http://schemas.openxmlformats.org/spreadsheetml/2006/main" count="768" uniqueCount="177">
  <si>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</si>
  <si>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</si>
  <si>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</si>
  <si>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</si>
  <si>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</si>
  <si>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</si>
  <si>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</si>
  <si>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</si>
  <si>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</si>
  <si>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</si>
  <si>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</si>
  <si>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</si>
  <si>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</si>
  <si>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</si>
  <si>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</si>
  <si>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</si>
  <si>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</si>
  <si>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</si>
  <si>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</si>
  <si>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</si>
  <si>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</si>
  <si>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</si>
  <si>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</si>
  <si>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</si>
  <si>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</si>
  <si>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</si>
  <si>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</si>
  <si>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</si>
  <si>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</si>
  <si>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</si>
  <si>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</si>
  <si>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</si>
  <si>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</si>
  <si>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</si>
  <si>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</si>
  <si>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</si>
  <si>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</si>
  <si>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</si>
  <si>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</si>
  <si>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</si>
  <si>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</si>
  <si>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</si>
  <si>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</si>
  <si>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</si>
  <si>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</si>
  <si>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</si>
  <si>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</si>
  <si>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</si>
  <si>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</si>
  <si>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</si>
  <si>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</si>
  <si>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</si>
  <si>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</si>
  <si>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</si>
  <si>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</si>
  <si>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</si>
  <si>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</si>
  <si>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</si>
  <si>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</si>
  <si>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</si>
  <si>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</si>
  <si>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</si>
  <si>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</si>
  <si>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</si>
  <si>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</si>
  <si>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</si>
  <si>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</si>
  <si>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</si>
  <si>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</si>
  <si>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</si>
  <si>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</si>
  <si>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</si>
  <si>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</si>
  <si>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</si>
  <si>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</si>
  <si>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</si>
  <si>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</si>
  <si>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</si>
  <si>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</si>
  <si>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</si>
  <si>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</si>
  <si>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</si>
  <si>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</si>
  <si>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</si>
  <si>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</si>
  <si>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</si>
  <si>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</si>
  <si>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</si>
  <si>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</si>
  <si>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</si>
  <si>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</si>
  <si>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</si>
  <si>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</si>
  <si>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</si>
  <si>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</si>
  <si>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</si>
  <si>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</si>
  <si>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</si>
  <si>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</si>
  <si>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</si>
  <si>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</si>
  <si>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7в</t>
  </si>
  <si>
    <t>Основы безопасности и защиты Родины</t>
  </si>
  <si>
    <t>8а</t>
  </si>
  <si>
    <t>8б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</si>
  <si>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</si>
  <si>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</si>
  <si>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</si>
  <si>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</si>
  <si>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</si>
  <si>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</si>
  <si>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</si>
  <si>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</si>
  <si>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</si>
  <si>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</si>
  <si>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</si>
  <si>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</si>
  <si>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</si>
  <si>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</si>
  <si>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</si>
  <si>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</si>
  <si>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</si>
  <si>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</si>
  <si>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</si>
  <si>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</si>
  <si>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</si>
  <si>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</si>
  <si>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07.10</t>
  </si>
  <si>
    <t>09.12</t>
  </si>
  <si>
    <t>24.12</t>
  </si>
  <si>
    <t>24.09</t>
  </si>
  <si>
    <t>15.10</t>
  </si>
  <si>
    <t>11.11</t>
  </si>
  <si>
    <t>18.12</t>
  </si>
  <si>
    <t>21.10</t>
  </si>
  <si>
    <t>18.11</t>
  </si>
  <si>
    <t>10.12</t>
  </si>
  <si>
    <t>23.12</t>
  </si>
  <si>
    <t>16.10</t>
  </si>
  <si>
    <t>04.12</t>
  </si>
  <si>
    <t>22.12</t>
  </si>
  <si>
    <t>19.12</t>
  </si>
  <si>
    <t>25.12</t>
  </si>
  <si>
    <t>30.09</t>
  </si>
  <si>
    <t>23.09</t>
  </si>
  <si>
    <t>06.11</t>
  </si>
  <si>
    <t>17.09</t>
  </si>
  <si>
    <t>05.10</t>
  </si>
  <si>
    <t>19.11</t>
  </si>
  <si>
    <t>11.09</t>
  </si>
  <si>
    <t>08.10</t>
  </si>
  <si>
    <t>26.11</t>
  </si>
  <si>
    <t>25.11</t>
  </si>
  <si>
    <t>17.12</t>
  </si>
  <si>
    <t>11.12</t>
  </si>
  <si>
    <t>26.09</t>
  </si>
  <si>
    <t>03.12</t>
  </si>
  <si>
    <t>20.10</t>
  </si>
  <si>
    <t>28.12</t>
  </si>
  <si>
    <t>07.11</t>
  </si>
  <si>
    <t>7.11</t>
  </si>
  <si>
    <t>20.11</t>
  </si>
  <si>
    <t>22.09</t>
  </si>
  <si>
    <t>16.09</t>
  </si>
  <si>
    <t>14.11</t>
  </si>
  <si>
    <t>5.11</t>
  </si>
  <si>
    <t>12.11</t>
  </si>
  <si>
    <t>18.09</t>
  </si>
  <si>
    <t>21.11</t>
  </si>
  <si>
    <t>15.09</t>
  </si>
  <si>
    <t>17.11</t>
  </si>
  <si>
    <t>г. Красноуральск</t>
  </si>
  <si>
    <t>МАОУ СОШ №3</t>
  </si>
  <si>
    <t>полугодие</t>
  </si>
  <si>
    <t>114</t>
  </si>
  <si>
    <t xml:space="preserve"> №114</t>
  </si>
  <si>
    <t>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</si>
</sst>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8" borderId="0" xfId="0" applyNumberFormat="1" applyFont="1" applyFill="1" applyAlignment="1">
      <alignment horizontal="center" vertical="center" wrapText="1"/>
    </xf>
    <xf numFmtId="49" fontId="2" fillId="8" borderId="0" xfId="0" applyNumberFormat="1" applyFont="1" applyFill="1"/>
    <xf numFmtId="49" fontId="4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/>
    <xf numFmtId="49" fontId="2" fillId="0" borderId="0" xfId="0" applyNumberFormat="1" applyFont="1" applyFill="1"/>
    <xf numFmtId="49" fontId="9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/>
    <xf numFmtId="49" fontId="2" fillId="4" borderId="1" xfId="0" applyNumberFormat="1" applyFont="1" applyFill="1" applyBorder="1"/>
    <xf numFmtId="49" fontId="6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/>
    <xf numFmtId="49" fontId="4" fillId="4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16" fontId="2" fillId="4" borderId="1" xfId="0" applyNumberFormat="1" applyFont="1" applyFill="1" applyBorder="1"/>
    <xf numFmtId="14" fontId="2" fillId="0" borderId="0" xfId="0" applyNumberFormat="1" applyFont="1"/>
    <xf numFmtId="49" fontId="19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2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51</v>
      </c>
    </row>
    <row r="2" spans="1:1" ht="18.75" x14ac:dyDescent="0.25">
      <c r="A2" s="11"/>
    </row>
    <row r="3" spans="1:1" ht="138.75" customHeight="1" x14ac:dyDescent="0.25">
      <c r="A3" s="12" t="s">
        <v>124</v>
      </c>
    </row>
    <row r="4" spans="1:1" ht="262.5" x14ac:dyDescent="0.25">
      <c r="A4" s="17" t="s">
        <v>114</v>
      </c>
    </row>
    <row r="5" spans="1:1" ht="31.5" customHeight="1" x14ac:dyDescent="0.25">
      <c r="A5" s="12" t="s">
        <v>42</v>
      </c>
    </row>
    <row r="6" spans="1:1" ht="28.5" customHeight="1" x14ac:dyDescent="0.25">
      <c r="A6" s="13" t="s">
        <v>43</v>
      </c>
    </row>
    <row r="7" spans="1:1" ht="19.5" customHeight="1" x14ac:dyDescent="0.25">
      <c r="A7" s="13" t="s">
        <v>44</v>
      </c>
    </row>
    <row r="8" spans="1:1" s="15" customFormat="1" ht="26.25" customHeight="1" x14ac:dyDescent="0.25">
      <c r="A8" s="14" t="s">
        <v>86</v>
      </c>
    </row>
    <row r="9" spans="1:1" s="15" customFormat="1" ht="25.5" customHeight="1" x14ac:dyDescent="0.25">
      <c r="A9" s="14" t="s">
        <v>45</v>
      </c>
    </row>
    <row r="10" spans="1:1" s="15" customFormat="1" ht="39" customHeight="1" x14ac:dyDescent="0.25">
      <c r="A10" s="18" t="s">
        <v>59</v>
      </c>
    </row>
    <row r="11" spans="1:1" s="15" customFormat="1" ht="36.75" customHeight="1" x14ac:dyDescent="0.25">
      <c r="A11" s="18" t="s">
        <v>87</v>
      </c>
    </row>
    <row r="12" spans="1:1" s="15" customFormat="1" ht="18.75" x14ac:dyDescent="0.25">
      <c r="A12" s="14" t="s">
        <v>118</v>
      </c>
    </row>
    <row r="13" spans="1:1" s="15" customFormat="1" ht="37.5" x14ac:dyDescent="0.25">
      <c r="A13" s="16" t="s">
        <v>46</v>
      </c>
    </row>
    <row r="14" spans="1:1" s="15" customFormat="1" ht="18.75" x14ac:dyDescent="0.25">
      <c r="A14" s="18" t="s">
        <v>68</v>
      </c>
    </row>
    <row r="15" spans="1:1" s="15" customFormat="1" ht="18.75" x14ac:dyDescent="0.25">
      <c r="A15" s="14" t="s">
        <v>47</v>
      </c>
    </row>
    <row r="16" spans="1:1" s="15" customFormat="1" ht="18.75" x14ac:dyDescent="0.25">
      <c r="A16" s="18" t="s">
        <v>62</v>
      </c>
    </row>
    <row r="17" spans="1:1" s="15" customFormat="1" ht="18.75" x14ac:dyDescent="0.25">
      <c r="A17" s="14" t="s">
        <v>48</v>
      </c>
    </row>
    <row r="18" spans="1:1" s="15" customFormat="1" ht="37.5" x14ac:dyDescent="0.25">
      <c r="A18" s="18" t="s">
        <v>112</v>
      </c>
    </row>
    <row r="19" spans="1:1" s="15" customFormat="1" ht="18.75" x14ac:dyDescent="0.25">
      <c r="A19" s="16" t="s">
        <v>49</v>
      </c>
    </row>
    <row r="20" spans="1:1" s="15" customFormat="1" ht="37.5" x14ac:dyDescent="0.25">
      <c r="A20" s="18" t="s">
        <v>69</v>
      </c>
    </row>
    <row r="21" spans="1:1" s="15" customFormat="1" ht="37.5" x14ac:dyDescent="0.25">
      <c r="A21" s="14" t="s">
        <v>126</v>
      </c>
    </row>
    <row r="22" spans="1:1" s="15" customFormat="1" ht="18" x14ac:dyDescent="0.25">
      <c r="A22" s="14"/>
    </row>
    <row r="23" spans="1:1" s="15" customFormat="1" ht="150" x14ac:dyDescent="0.25">
      <c r="A23" s="16" t="s">
        <v>125</v>
      </c>
    </row>
    <row r="24" spans="1:1" s="15" customFormat="1" ht="37.5" x14ac:dyDescent="0.25">
      <c r="A24" s="30" t="s">
        <v>71</v>
      </c>
    </row>
    <row r="25" spans="1:1" s="15" customFormat="1" ht="75" x14ac:dyDescent="0.25">
      <c r="A25" s="16" t="s">
        <v>50</v>
      </c>
    </row>
    <row r="26" spans="1:1" s="15" customFormat="1" ht="93.75" x14ac:dyDescent="0.25">
      <c r="A26" s="16" t="s">
        <v>58</v>
      </c>
    </row>
    <row r="27" spans="1:1" s="15" customFormat="1" ht="93.75" x14ac:dyDescent="0.25">
      <c r="A27" s="30" t="s">
        <v>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7"/>
  <sheetViews>
    <sheetView tabSelected="1" view="pageBreakPreview" topLeftCell="A4" zoomScale="85" zoomScaleNormal="85" zoomScaleSheetLayoutView="85" workbookViewId="0">
      <selection activeCell="E10" sqref="E10:AP10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5.85546875" style="1" customWidth="1"/>
    <col min="7" max="7" width="4.7109375" style="1" customWidth="1"/>
    <col min="8" max="8" width="6.85546875" style="1" customWidth="1"/>
    <col min="9" max="9" width="5.7109375" style="1" customWidth="1"/>
    <col min="10" max="10" width="6.28515625" style="1" customWidth="1"/>
    <col min="11" max="11" width="5.5703125" style="1" customWidth="1"/>
    <col min="12" max="12" width="6.5703125" style="1" customWidth="1"/>
    <col min="13" max="13" width="5.42578125" style="1" customWidth="1"/>
    <col min="14" max="14" width="7" style="1" customWidth="1"/>
    <col min="15" max="15" width="5.28515625" style="1" customWidth="1"/>
    <col min="16" max="16" width="6.5703125" style="1" customWidth="1"/>
    <col min="17" max="17" width="5.7109375" style="1" customWidth="1"/>
    <col min="18" max="18" width="6.42578125" style="1" customWidth="1"/>
    <col min="19" max="19" width="5.85546875" style="1" customWidth="1"/>
    <col min="20" max="20" width="6.7109375" style="1" customWidth="1"/>
    <col min="21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9" customFormat="1" ht="63" customHeight="1" x14ac:dyDescent="0.25">
      <c r="A1" s="28" t="s">
        <v>117</v>
      </c>
      <c r="B1" s="28"/>
      <c r="C1" s="118" t="s">
        <v>176</v>
      </c>
      <c r="D1" s="28"/>
      <c r="E1" s="28" t="s">
        <v>175</v>
      </c>
      <c r="F1" s="28"/>
      <c r="G1" s="87"/>
      <c r="H1" s="28"/>
      <c r="L1" s="89" t="s">
        <v>38</v>
      </c>
      <c r="AC1" s="80"/>
      <c r="AD1" s="80"/>
      <c r="AL1" s="80"/>
      <c r="AM1" s="80"/>
      <c r="AN1" s="80"/>
      <c r="AO1" s="80"/>
      <c r="AP1" s="80"/>
      <c r="AQ1" s="80"/>
      <c r="AR1" s="80"/>
      <c r="AS1" s="80"/>
    </row>
    <row r="2" spans="1:48" ht="21.75" customHeight="1" x14ac:dyDescent="0.4">
      <c r="A2" s="29" t="s">
        <v>55</v>
      </c>
      <c r="B2" s="27" t="s">
        <v>171</v>
      </c>
      <c r="C2" s="90"/>
      <c r="D2" s="83"/>
      <c r="F2" s="87"/>
      <c r="G2" s="88" t="s">
        <v>115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7"/>
      <c r="AM2" s="57"/>
      <c r="AN2" s="57"/>
      <c r="AO2" s="64"/>
      <c r="AP2" s="64"/>
      <c r="AQ2" s="64"/>
      <c r="AR2" s="64"/>
      <c r="AS2" s="64"/>
      <c r="AT2" s="32"/>
      <c r="AU2" s="32"/>
      <c r="AV2" s="32"/>
    </row>
    <row r="3" spans="1:48" ht="40.5" customHeight="1" x14ac:dyDescent="0.25">
      <c r="A3" s="29" t="s">
        <v>64</v>
      </c>
      <c r="B3" s="49" t="s">
        <v>172</v>
      </c>
      <c r="C3" s="32"/>
      <c r="D3" s="83"/>
      <c r="E3" s="31"/>
      <c r="F3" s="31"/>
      <c r="G3" s="119" t="s">
        <v>113</v>
      </c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1"/>
      <c r="X3" s="130" t="s">
        <v>61</v>
      </c>
      <c r="Y3" s="131"/>
      <c r="Z3" s="131"/>
      <c r="AA3" s="131"/>
      <c r="AB3" s="132"/>
      <c r="AC3" s="173" t="s">
        <v>88</v>
      </c>
      <c r="AD3" s="174"/>
      <c r="AE3" s="174"/>
      <c r="AF3" s="174"/>
      <c r="AG3" s="174"/>
      <c r="AH3" s="174"/>
      <c r="AI3" s="174"/>
      <c r="AJ3" s="174"/>
      <c r="AK3" s="174"/>
      <c r="AL3" s="174"/>
      <c r="AM3" s="175"/>
      <c r="AN3" s="184" t="s">
        <v>89</v>
      </c>
      <c r="AO3" s="184"/>
      <c r="AP3" s="60" t="s">
        <v>90</v>
      </c>
      <c r="AQ3" s="60"/>
      <c r="AR3" s="65"/>
      <c r="AS3" s="32"/>
      <c r="AT3" s="32"/>
      <c r="AU3" s="62"/>
      <c r="AV3" s="32"/>
    </row>
    <row r="4" spans="1:48" ht="22.5" customHeight="1" x14ac:dyDescent="0.2">
      <c r="B4" s="167" t="s">
        <v>65</v>
      </c>
      <c r="C4" s="167"/>
      <c r="D4" s="32"/>
      <c r="E4" s="32"/>
      <c r="F4" s="34"/>
      <c r="G4" s="86" t="s">
        <v>92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133" t="s">
        <v>119</v>
      </c>
      <c r="Y4" s="134"/>
      <c r="Z4" s="134"/>
      <c r="AA4" s="134"/>
      <c r="AB4" s="135"/>
      <c r="AC4" s="176"/>
      <c r="AD4" s="177"/>
      <c r="AE4" s="177"/>
      <c r="AF4" s="177"/>
      <c r="AG4" s="177"/>
      <c r="AH4" s="177"/>
      <c r="AI4" s="177"/>
      <c r="AJ4" s="177"/>
      <c r="AK4" s="177"/>
      <c r="AL4" s="177"/>
      <c r="AM4" s="178"/>
      <c r="AN4" s="184"/>
      <c r="AO4" s="184"/>
      <c r="AP4" s="128" t="s">
        <v>91</v>
      </c>
      <c r="AQ4" s="128"/>
      <c r="AU4" s="62"/>
      <c r="AV4" s="32"/>
    </row>
    <row r="5" spans="1:48" ht="42.75" customHeight="1" x14ac:dyDescent="0.2">
      <c r="A5" s="70" t="s">
        <v>66</v>
      </c>
      <c r="B5" s="27" t="s">
        <v>174</v>
      </c>
      <c r="C5" s="37" t="s">
        <v>56</v>
      </c>
      <c r="D5" s="3"/>
      <c r="E5" s="32"/>
      <c r="F5" s="34"/>
      <c r="G5" s="122" t="s">
        <v>93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36"/>
      <c r="Y5" s="136"/>
      <c r="Z5" s="136"/>
      <c r="AA5" s="136"/>
      <c r="AB5" s="137"/>
      <c r="AC5" s="179"/>
      <c r="AD5" s="180"/>
      <c r="AE5" s="180"/>
      <c r="AF5" s="180"/>
      <c r="AG5" s="180"/>
      <c r="AH5" s="180"/>
      <c r="AI5" s="180"/>
      <c r="AJ5" s="180"/>
      <c r="AK5" s="180"/>
      <c r="AL5" s="180"/>
      <c r="AM5" s="181"/>
      <c r="AN5" s="184"/>
      <c r="AO5" s="184"/>
      <c r="AP5" s="185" t="s">
        <v>64</v>
      </c>
      <c r="AQ5" s="186"/>
      <c r="AU5" s="62"/>
      <c r="AV5" s="32"/>
    </row>
    <row r="6" spans="1:48" ht="35.25" customHeight="1" x14ac:dyDescent="0.2">
      <c r="A6" s="71" t="s">
        <v>67</v>
      </c>
      <c r="B6" s="117">
        <v>45912</v>
      </c>
      <c r="C6" s="37" t="s">
        <v>57</v>
      </c>
      <c r="D6" s="36"/>
      <c r="E6" s="35"/>
      <c r="F6" s="34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87" t="s">
        <v>120</v>
      </c>
      <c r="Y6" s="188"/>
      <c r="Z6" s="188"/>
      <c r="AA6" s="188"/>
      <c r="AB6" s="188"/>
      <c r="AC6" s="73" t="s">
        <v>121</v>
      </c>
      <c r="AD6" s="66"/>
      <c r="AE6" s="66"/>
      <c r="AF6" s="66"/>
      <c r="AG6" s="66"/>
      <c r="AH6" s="57"/>
      <c r="AU6" s="32"/>
      <c r="AV6" s="32"/>
    </row>
    <row r="7" spans="1:48" ht="26.25" customHeight="1" x14ac:dyDescent="0.2">
      <c r="A7" s="182" t="s">
        <v>116</v>
      </c>
      <c r="B7" s="182"/>
      <c r="C7" s="183" t="s">
        <v>173</v>
      </c>
      <c r="D7" s="183"/>
      <c r="E7" s="32"/>
      <c r="F7" s="34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Y7" s="63"/>
      <c r="Z7" s="32"/>
      <c r="AB7" s="63"/>
      <c r="AC7" s="75" t="s">
        <v>123</v>
      </c>
      <c r="AP7" s="56"/>
      <c r="AQ7" s="56"/>
      <c r="AR7" s="56"/>
      <c r="AS7" s="32"/>
    </row>
    <row r="8" spans="1:48" ht="22.5" customHeight="1" x14ac:dyDescent="0.25">
      <c r="A8" s="76"/>
      <c r="B8" s="76"/>
      <c r="C8" s="76"/>
      <c r="D8" s="77"/>
      <c r="E8" s="77"/>
      <c r="F8" s="77"/>
      <c r="G8" s="78"/>
      <c r="H8" s="78"/>
      <c r="I8" s="76"/>
      <c r="J8" s="32"/>
      <c r="K8" s="32"/>
      <c r="X8" s="85"/>
      <c r="Y8" s="32"/>
      <c r="Z8" s="55"/>
      <c r="AA8" s="55"/>
      <c r="AB8" s="55"/>
      <c r="AC8" s="72" t="s">
        <v>122</v>
      </c>
      <c r="AD8" s="56"/>
      <c r="AE8" s="56"/>
      <c r="AF8" s="56"/>
      <c r="AG8" s="56"/>
      <c r="AH8" s="56"/>
      <c r="AI8" s="56"/>
      <c r="AJ8" s="56"/>
      <c r="AK8" s="91"/>
      <c r="AL8" s="74"/>
      <c r="AM8" s="56"/>
      <c r="AN8" s="56"/>
      <c r="AO8" s="56"/>
      <c r="AP8" s="56"/>
      <c r="AQ8" s="56"/>
      <c r="AR8" s="56"/>
      <c r="AS8" s="57"/>
    </row>
    <row r="9" spans="1:48" s="44" customFormat="1" ht="27" customHeight="1" x14ac:dyDescent="0.2">
      <c r="A9" s="145"/>
      <c r="B9" s="145"/>
      <c r="C9" s="145"/>
      <c r="D9" s="145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8"/>
      <c r="AN9" s="98"/>
      <c r="AO9" s="98"/>
      <c r="AP9" s="98"/>
      <c r="AQ9" s="68"/>
      <c r="AR9" s="68"/>
      <c r="AS9" s="68"/>
    </row>
    <row r="10" spans="1:48" s="2" customFormat="1" ht="111.75" customHeight="1" x14ac:dyDescent="0.2">
      <c r="A10" s="143" t="s">
        <v>14</v>
      </c>
      <c r="B10" s="143"/>
      <c r="C10" s="143"/>
      <c r="D10" s="143"/>
      <c r="E10" s="146" t="s">
        <v>39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8"/>
      <c r="AQ10" s="129" t="s">
        <v>19</v>
      </c>
      <c r="AR10" s="129" t="s">
        <v>21</v>
      </c>
      <c r="AS10" s="138" t="s">
        <v>20</v>
      </c>
    </row>
    <row r="11" spans="1:48" s="2" customFormat="1" ht="21.75" customHeight="1" x14ac:dyDescent="0.2">
      <c r="A11" s="139" t="s">
        <v>0</v>
      </c>
      <c r="B11" s="140"/>
      <c r="C11" s="123" t="s">
        <v>60</v>
      </c>
      <c r="D11" s="22" t="s">
        <v>17</v>
      </c>
      <c r="E11" s="144" t="s">
        <v>1</v>
      </c>
      <c r="F11" s="144"/>
      <c r="G11" s="144"/>
      <c r="H11" s="144"/>
      <c r="I11" s="144" t="s">
        <v>2</v>
      </c>
      <c r="J11" s="144"/>
      <c r="K11" s="144"/>
      <c r="L11" s="144"/>
      <c r="M11" s="144" t="s">
        <v>3</v>
      </c>
      <c r="N11" s="144"/>
      <c r="O11" s="144"/>
      <c r="P11" s="144"/>
      <c r="Q11" s="144" t="s">
        <v>4</v>
      </c>
      <c r="R11" s="144"/>
      <c r="S11" s="144"/>
      <c r="T11" s="144"/>
      <c r="U11" s="144" t="s">
        <v>5</v>
      </c>
      <c r="V11" s="144"/>
      <c r="W11" s="144"/>
      <c r="X11" s="144" t="s">
        <v>6</v>
      </c>
      <c r="Y11" s="144"/>
      <c r="Z11" s="144"/>
      <c r="AA11" s="144"/>
      <c r="AB11" s="144" t="s">
        <v>7</v>
      </c>
      <c r="AC11" s="144"/>
      <c r="AD11" s="144"/>
      <c r="AE11" s="144" t="s">
        <v>8</v>
      </c>
      <c r="AF11" s="144"/>
      <c r="AG11" s="144"/>
      <c r="AH11" s="144"/>
      <c r="AI11" s="144"/>
      <c r="AJ11" s="144" t="s">
        <v>9</v>
      </c>
      <c r="AK11" s="144"/>
      <c r="AL11" s="144"/>
      <c r="AM11" s="144" t="s">
        <v>10</v>
      </c>
      <c r="AN11" s="144"/>
      <c r="AO11" s="144"/>
      <c r="AP11" s="144"/>
      <c r="AQ11" s="129"/>
      <c r="AR11" s="129"/>
      <c r="AS11" s="138"/>
    </row>
    <row r="12" spans="1:48" s="6" customFormat="1" ht="11.25" customHeight="1" x14ac:dyDescent="0.2">
      <c r="A12" s="141"/>
      <c r="B12" s="142"/>
      <c r="C12" s="125"/>
      <c r="D12" s="22" t="s">
        <v>18</v>
      </c>
      <c r="E12" s="94">
        <v>1</v>
      </c>
      <c r="F12" s="94">
        <v>2</v>
      </c>
      <c r="G12" s="94">
        <v>3</v>
      </c>
      <c r="H12" s="94">
        <v>4</v>
      </c>
      <c r="I12" s="94">
        <v>5</v>
      </c>
      <c r="J12" s="94">
        <v>6</v>
      </c>
      <c r="K12" s="94">
        <v>7</v>
      </c>
      <c r="L12" s="94">
        <v>8</v>
      </c>
      <c r="M12" s="94">
        <v>9</v>
      </c>
      <c r="N12" s="94">
        <v>10</v>
      </c>
      <c r="O12" s="94">
        <v>11</v>
      </c>
      <c r="P12" s="94">
        <v>12</v>
      </c>
      <c r="Q12" s="94">
        <v>13</v>
      </c>
      <c r="R12" s="94">
        <v>14</v>
      </c>
      <c r="S12" s="94">
        <v>15</v>
      </c>
      <c r="T12" s="94">
        <v>16</v>
      </c>
      <c r="U12" s="94">
        <v>17</v>
      </c>
      <c r="V12" s="94">
        <v>18</v>
      </c>
      <c r="W12" s="94">
        <v>19</v>
      </c>
      <c r="X12" s="94">
        <v>20</v>
      </c>
      <c r="Y12" s="94">
        <v>21</v>
      </c>
      <c r="Z12" s="94">
        <v>22</v>
      </c>
      <c r="AA12" s="94">
        <v>23</v>
      </c>
      <c r="AB12" s="94">
        <v>24</v>
      </c>
      <c r="AC12" s="94">
        <v>25</v>
      </c>
      <c r="AD12" s="94">
        <v>26</v>
      </c>
      <c r="AE12" s="94">
        <v>27</v>
      </c>
      <c r="AF12" s="94">
        <v>28</v>
      </c>
      <c r="AG12" s="94">
        <v>29</v>
      </c>
      <c r="AH12" s="94">
        <v>30</v>
      </c>
      <c r="AI12" s="94">
        <v>31</v>
      </c>
      <c r="AJ12" s="94">
        <v>32</v>
      </c>
      <c r="AK12" s="94">
        <v>33</v>
      </c>
      <c r="AL12" s="94">
        <v>34</v>
      </c>
      <c r="AM12" s="94">
        <v>35</v>
      </c>
      <c r="AN12" s="94">
        <v>36</v>
      </c>
      <c r="AO12" s="94">
        <v>37</v>
      </c>
      <c r="AP12" s="94">
        <v>38</v>
      </c>
      <c r="AQ12" s="129"/>
      <c r="AR12" s="129"/>
      <c r="AS12" s="138"/>
    </row>
    <row r="13" spans="1:48" ht="12.75" customHeight="1" x14ac:dyDescent="0.2">
      <c r="A13" s="171" t="s">
        <v>24</v>
      </c>
      <c r="B13" s="123" t="s">
        <v>13</v>
      </c>
      <c r="C13" s="38" t="s">
        <v>73</v>
      </c>
      <c r="D13" s="45"/>
      <c r="E13" s="99"/>
      <c r="F13" s="100"/>
      <c r="G13" s="100"/>
      <c r="H13" s="106" t="s">
        <v>130</v>
      </c>
      <c r="I13" s="100"/>
      <c r="J13" s="100"/>
      <c r="K13" s="106" t="s">
        <v>131</v>
      </c>
      <c r="L13" s="100"/>
      <c r="M13" s="100"/>
      <c r="N13" s="100"/>
      <c r="O13" s="107" t="s">
        <v>132</v>
      </c>
      <c r="P13" s="100"/>
      <c r="Q13" s="99"/>
      <c r="R13" s="99"/>
      <c r="S13" s="108" t="s">
        <v>133</v>
      </c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100"/>
      <c r="AN13" s="100"/>
      <c r="AO13" s="100"/>
      <c r="AP13" s="100"/>
      <c r="AQ13" s="39">
        <f>COUNTA(E13:AP13)</f>
        <v>4</v>
      </c>
      <c r="AR13" s="3">
        <f>34*5</f>
        <v>170</v>
      </c>
      <c r="AS13" s="40">
        <f>AQ13/AR13</f>
        <v>2.3529411764705882E-2</v>
      </c>
    </row>
    <row r="14" spans="1:48" x14ac:dyDescent="0.2">
      <c r="A14" s="172"/>
      <c r="B14" s="124"/>
      <c r="C14" s="38" t="s">
        <v>74</v>
      </c>
      <c r="D14" s="45"/>
      <c r="E14" s="99"/>
      <c r="F14" s="100"/>
      <c r="G14" s="100"/>
      <c r="H14" s="106" t="s">
        <v>130</v>
      </c>
      <c r="I14" s="100"/>
      <c r="J14" s="100"/>
      <c r="K14" s="106" t="s">
        <v>131</v>
      </c>
      <c r="L14" s="100"/>
      <c r="M14" s="100"/>
      <c r="N14" s="100"/>
      <c r="O14" s="107" t="s">
        <v>132</v>
      </c>
      <c r="P14" s="100"/>
      <c r="Q14" s="96"/>
      <c r="R14" s="99"/>
      <c r="S14" s="108" t="s">
        <v>133</v>
      </c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100"/>
      <c r="AN14" s="100"/>
      <c r="AO14" s="100"/>
      <c r="AP14" s="100"/>
      <c r="AQ14" s="39">
        <f>COUNTA(E14:AP14)</f>
        <v>4</v>
      </c>
      <c r="AR14" s="3">
        <f t="shared" ref="AR14:AR15" si="0">34*5</f>
        <v>170</v>
      </c>
      <c r="AS14" s="40">
        <f t="shared" ref="AS14:AS39" si="1">AQ14/AR14</f>
        <v>2.3529411764705882E-2</v>
      </c>
    </row>
    <row r="15" spans="1:48" x14ac:dyDescent="0.2">
      <c r="A15" s="172"/>
      <c r="B15" s="125"/>
      <c r="C15" s="38" t="s">
        <v>75</v>
      </c>
      <c r="D15" s="45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99"/>
      <c r="R15" s="96"/>
      <c r="S15" s="109"/>
      <c r="T15" s="96"/>
      <c r="U15" s="99"/>
      <c r="V15" s="96"/>
      <c r="W15" s="96"/>
      <c r="X15" s="99"/>
      <c r="Y15" s="96"/>
      <c r="Z15" s="96"/>
      <c r="AA15" s="96"/>
      <c r="AB15" s="99"/>
      <c r="AC15" s="96"/>
      <c r="AD15" s="96"/>
      <c r="AE15" s="99"/>
      <c r="AF15" s="99"/>
      <c r="AG15" s="96"/>
      <c r="AH15" s="96"/>
      <c r="AI15" s="96"/>
      <c r="AJ15" s="99"/>
      <c r="AK15" s="96"/>
      <c r="AL15" s="96"/>
      <c r="AM15" s="100"/>
      <c r="AN15" s="100"/>
      <c r="AO15" s="100"/>
      <c r="AP15" s="100"/>
      <c r="AQ15" s="39">
        <f t="shared" ref="AQ15:AQ17" si="2">COUNTA(E15:AP15)</f>
        <v>0</v>
      </c>
      <c r="AR15" s="3">
        <f t="shared" si="0"/>
        <v>170</v>
      </c>
      <c r="AS15" s="40">
        <f t="shared" si="1"/>
        <v>0</v>
      </c>
    </row>
    <row r="16" spans="1:48" x14ac:dyDescent="0.2">
      <c r="A16" s="172"/>
      <c r="B16" s="123" t="s">
        <v>11</v>
      </c>
      <c r="C16" s="38" t="s">
        <v>73</v>
      </c>
      <c r="D16" s="45"/>
      <c r="E16" s="99"/>
      <c r="F16" s="100"/>
      <c r="G16" s="100"/>
      <c r="H16" s="100"/>
      <c r="I16" s="100"/>
      <c r="J16" s="100"/>
      <c r="K16" s="100"/>
      <c r="L16" s="106" t="s">
        <v>134</v>
      </c>
      <c r="M16" s="100"/>
      <c r="N16" s="100"/>
      <c r="O16" s="106" t="s">
        <v>135</v>
      </c>
      <c r="P16" s="100"/>
      <c r="Q16" s="99"/>
      <c r="R16" s="105" t="s">
        <v>136</v>
      </c>
      <c r="S16" s="96"/>
      <c r="T16" s="96"/>
      <c r="U16" s="99"/>
      <c r="V16" s="96"/>
      <c r="W16" s="96"/>
      <c r="X16" s="99"/>
      <c r="Y16" s="96"/>
      <c r="Z16" s="96"/>
      <c r="AA16" s="96"/>
      <c r="AB16" s="99"/>
      <c r="AC16" s="96"/>
      <c r="AD16" s="96"/>
      <c r="AE16" s="99"/>
      <c r="AF16" s="99"/>
      <c r="AG16" s="96"/>
      <c r="AH16" s="96"/>
      <c r="AI16" s="96"/>
      <c r="AJ16" s="99"/>
      <c r="AK16" s="96"/>
      <c r="AL16" s="96"/>
      <c r="AM16" s="100"/>
      <c r="AN16" s="100"/>
      <c r="AO16" s="100"/>
      <c r="AP16" s="100"/>
      <c r="AQ16" s="39">
        <f t="shared" si="2"/>
        <v>3</v>
      </c>
      <c r="AR16" s="3">
        <f>34*4</f>
        <v>136</v>
      </c>
      <c r="AS16" s="40">
        <f t="shared" si="1"/>
        <v>2.2058823529411766E-2</v>
      </c>
    </row>
    <row r="17" spans="1:45" x14ac:dyDescent="0.2">
      <c r="A17" s="172"/>
      <c r="B17" s="124"/>
      <c r="C17" s="38" t="s">
        <v>74</v>
      </c>
      <c r="D17" s="45"/>
      <c r="E17" s="99"/>
      <c r="F17" s="96"/>
      <c r="G17" s="96"/>
      <c r="H17" s="100"/>
      <c r="I17" s="96"/>
      <c r="J17" s="96"/>
      <c r="K17" s="96"/>
      <c r="L17" s="105" t="s">
        <v>134</v>
      </c>
      <c r="M17" s="99"/>
      <c r="N17" s="96"/>
      <c r="O17" s="105" t="s">
        <v>135</v>
      </c>
      <c r="P17" s="96"/>
      <c r="Q17" s="99"/>
      <c r="R17" s="105" t="s">
        <v>136</v>
      </c>
      <c r="S17" s="96"/>
      <c r="T17" s="96"/>
      <c r="U17" s="99"/>
      <c r="V17" s="96"/>
      <c r="W17" s="96"/>
      <c r="X17" s="99"/>
      <c r="Y17" s="96"/>
      <c r="Z17" s="96"/>
      <c r="AA17" s="96"/>
      <c r="AB17" s="100"/>
      <c r="AC17" s="100"/>
      <c r="AD17" s="100"/>
      <c r="AE17" s="99"/>
      <c r="AF17" s="99"/>
      <c r="AG17" s="96"/>
      <c r="AH17" s="96"/>
      <c r="AI17" s="96"/>
      <c r="AJ17" s="99"/>
      <c r="AK17" s="96"/>
      <c r="AL17" s="96"/>
      <c r="AM17" s="100"/>
      <c r="AN17" s="100"/>
      <c r="AO17" s="100"/>
      <c r="AP17" s="100"/>
      <c r="AQ17" s="39">
        <f t="shared" si="2"/>
        <v>3</v>
      </c>
      <c r="AR17" s="3">
        <f t="shared" ref="AR17:AR21" si="3">34*4</f>
        <v>136</v>
      </c>
      <c r="AS17" s="40">
        <f t="shared" si="1"/>
        <v>2.2058823529411766E-2</v>
      </c>
    </row>
    <row r="18" spans="1:45" ht="12.75" customHeight="1" x14ac:dyDescent="0.2">
      <c r="A18" s="172"/>
      <c r="B18" s="125"/>
      <c r="C18" s="38" t="s">
        <v>75</v>
      </c>
      <c r="D18" s="45"/>
      <c r="E18" s="99"/>
      <c r="F18" s="99"/>
      <c r="G18" s="96"/>
      <c r="H18" s="99"/>
      <c r="I18" s="99"/>
      <c r="J18" s="110" t="s">
        <v>127</v>
      </c>
      <c r="K18" s="99"/>
      <c r="L18" s="99"/>
      <c r="M18" s="99"/>
      <c r="N18" s="99"/>
      <c r="O18" s="99"/>
      <c r="P18" s="99"/>
      <c r="Q18" s="99"/>
      <c r="R18" s="96"/>
      <c r="S18" s="96"/>
      <c r="T18" s="109" t="s">
        <v>137</v>
      </c>
      <c r="U18" s="99"/>
      <c r="V18" s="96"/>
      <c r="W18" s="96"/>
      <c r="X18" s="99"/>
      <c r="Y18" s="96"/>
      <c r="Z18" s="96"/>
      <c r="AA18" s="96"/>
      <c r="AB18" s="96"/>
      <c r="AC18" s="96"/>
      <c r="AD18" s="99"/>
      <c r="AE18" s="99"/>
      <c r="AF18" s="99"/>
      <c r="AG18" s="99"/>
      <c r="AH18" s="100"/>
      <c r="AI18" s="100"/>
      <c r="AJ18" s="100"/>
      <c r="AK18" s="96"/>
      <c r="AL18" s="96"/>
      <c r="AM18" s="100"/>
      <c r="AN18" s="100"/>
      <c r="AO18" s="100"/>
      <c r="AP18" s="100"/>
      <c r="AQ18" s="39">
        <f>COUNTA(E18:AP18)</f>
        <v>2</v>
      </c>
      <c r="AR18" s="3">
        <f t="shared" si="3"/>
        <v>136</v>
      </c>
      <c r="AS18" s="40">
        <f t="shared" si="1"/>
        <v>1.4705882352941176E-2</v>
      </c>
    </row>
    <row r="19" spans="1:45" x14ac:dyDescent="0.2">
      <c r="A19" s="172"/>
      <c r="B19" s="123" t="s">
        <v>15</v>
      </c>
      <c r="C19" s="38" t="s">
        <v>73</v>
      </c>
      <c r="D19" s="45"/>
      <c r="E19" s="99"/>
      <c r="F19" s="99"/>
      <c r="G19" s="99"/>
      <c r="H19" s="96"/>
      <c r="I19" s="101"/>
      <c r="J19" s="111" t="s">
        <v>127</v>
      </c>
      <c r="K19" s="99"/>
      <c r="L19" s="99"/>
      <c r="M19" s="99"/>
      <c r="N19" s="99"/>
      <c r="O19" s="99"/>
      <c r="P19" s="99"/>
      <c r="Q19" s="99"/>
      <c r="R19" s="96"/>
      <c r="S19" s="96"/>
      <c r="T19" s="109" t="s">
        <v>137</v>
      </c>
      <c r="U19" s="99"/>
      <c r="V19" s="96"/>
      <c r="W19" s="96"/>
      <c r="X19" s="99"/>
      <c r="Y19" s="96"/>
      <c r="Z19" s="96"/>
      <c r="AA19" s="96"/>
      <c r="AB19" s="96"/>
      <c r="AC19" s="96"/>
      <c r="AD19" s="99"/>
      <c r="AE19" s="99"/>
      <c r="AF19" s="99"/>
      <c r="AG19" s="99"/>
      <c r="AH19" s="100"/>
      <c r="AI19" s="100"/>
      <c r="AJ19" s="100"/>
      <c r="AK19" s="96"/>
      <c r="AL19" s="96"/>
      <c r="AM19" s="100"/>
      <c r="AN19" s="100"/>
      <c r="AO19" s="100"/>
      <c r="AP19" s="100"/>
      <c r="AQ19" s="39">
        <f>COUNTA(E19:AP19)</f>
        <v>2</v>
      </c>
      <c r="AR19" s="3">
        <f t="shared" si="3"/>
        <v>136</v>
      </c>
      <c r="AS19" s="40">
        <f t="shared" si="1"/>
        <v>1.4705882352941176E-2</v>
      </c>
    </row>
    <row r="20" spans="1:45" x14ac:dyDescent="0.2">
      <c r="A20" s="172"/>
      <c r="B20" s="124"/>
      <c r="C20" s="38" t="s">
        <v>74</v>
      </c>
      <c r="D20" s="45"/>
      <c r="E20" s="99"/>
      <c r="F20" s="96"/>
      <c r="G20" s="96"/>
      <c r="H20" s="101"/>
      <c r="I20" s="99"/>
      <c r="J20" s="96"/>
      <c r="K20" s="96"/>
      <c r="L20" s="96"/>
      <c r="M20" s="99"/>
      <c r="N20" s="96"/>
      <c r="O20" s="96"/>
      <c r="P20" s="96"/>
      <c r="Q20" s="99"/>
      <c r="R20" s="96"/>
      <c r="S20" s="96"/>
      <c r="T20" s="96"/>
      <c r="U20" s="99"/>
      <c r="V20" s="96"/>
      <c r="W20" s="96"/>
      <c r="X20" s="99"/>
      <c r="Y20" s="96"/>
      <c r="Z20" s="96"/>
      <c r="AA20" s="96"/>
      <c r="AB20" s="96"/>
      <c r="AC20" s="96"/>
      <c r="AD20" s="99"/>
      <c r="AE20" s="99"/>
      <c r="AF20" s="99"/>
      <c r="AG20" s="99"/>
      <c r="AH20" s="100"/>
      <c r="AI20" s="100"/>
      <c r="AJ20" s="100"/>
      <c r="AK20" s="96"/>
      <c r="AL20" s="96"/>
      <c r="AM20" s="100"/>
      <c r="AN20" s="100"/>
      <c r="AO20" s="100"/>
      <c r="AP20" s="100"/>
      <c r="AQ20" s="39">
        <f t="shared" ref="AQ20:AQ39" si="4">COUNTA(E20:AP20)</f>
        <v>0</v>
      </c>
      <c r="AR20" s="3">
        <f t="shared" si="3"/>
        <v>136</v>
      </c>
      <c r="AS20" s="40">
        <f t="shared" si="1"/>
        <v>0</v>
      </c>
    </row>
    <row r="21" spans="1:45" x14ac:dyDescent="0.2">
      <c r="A21" s="172"/>
      <c r="B21" s="125"/>
      <c r="C21" s="38" t="s">
        <v>75</v>
      </c>
      <c r="D21" s="45"/>
      <c r="E21" s="99"/>
      <c r="F21" s="96"/>
      <c r="G21" s="101"/>
      <c r="H21" s="96"/>
      <c r="I21" s="99"/>
      <c r="J21" s="96"/>
      <c r="K21" s="96"/>
      <c r="L21" s="96"/>
      <c r="M21" s="99"/>
      <c r="N21" s="96"/>
      <c r="O21" s="96"/>
      <c r="P21" s="96"/>
      <c r="Q21" s="99"/>
      <c r="R21" s="96"/>
      <c r="S21" s="96"/>
      <c r="T21" s="96"/>
      <c r="U21" s="99"/>
      <c r="V21" s="96"/>
      <c r="W21" s="96"/>
      <c r="X21" s="99"/>
      <c r="Y21" s="96"/>
      <c r="Z21" s="96"/>
      <c r="AA21" s="96"/>
      <c r="AB21" s="96"/>
      <c r="AC21" s="96"/>
      <c r="AD21" s="99"/>
      <c r="AE21" s="99"/>
      <c r="AF21" s="99"/>
      <c r="AG21" s="99"/>
      <c r="AH21" s="100"/>
      <c r="AI21" s="100"/>
      <c r="AJ21" s="100"/>
      <c r="AK21" s="96"/>
      <c r="AL21" s="96"/>
      <c r="AM21" s="100"/>
      <c r="AN21" s="100"/>
      <c r="AO21" s="100"/>
      <c r="AP21" s="100"/>
      <c r="AQ21" s="39">
        <f t="shared" si="4"/>
        <v>0</v>
      </c>
      <c r="AR21" s="3">
        <f t="shared" si="3"/>
        <v>136</v>
      </c>
      <c r="AS21" s="40">
        <f t="shared" si="1"/>
        <v>0</v>
      </c>
    </row>
    <row r="22" spans="1:45" x14ac:dyDescent="0.2">
      <c r="A22" s="172"/>
      <c r="B22" s="123" t="s">
        <v>16</v>
      </c>
      <c r="C22" s="38" t="s">
        <v>73</v>
      </c>
      <c r="D22" s="45"/>
      <c r="E22" s="99"/>
      <c r="F22" s="96"/>
      <c r="G22" s="96"/>
      <c r="H22" s="96"/>
      <c r="I22" s="99"/>
      <c r="J22" s="96"/>
      <c r="K22" s="109" t="s">
        <v>138</v>
      </c>
      <c r="L22" s="96"/>
      <c r="M22" s="99"/>
      <c r="N22" s="96"/>
      <c r="O22" s="96"/>
      <c r="P22" s="96"/>
      <c r="Q22" s="109" t="s">
        <v>139</v>
      </c>
      <c r="R22" s="96"/>
      <c r="S22" s="96"/>
      <c r="T22" s="96"/>
      <c r="U22" s="99"/>
      <c r="V22" s="96"/>
      <c r="W22" s="96"/>
      <c r="X22" s="99"/>
      <c r="Y22" s="96"/>
      <c r="Z22" s="96"/>
      <c r="AA22" s="96"/>
      <c r="AB22" s="96"/>
      <c r="AC22" s="96"/>
      <c r="AD22" s="96"/>
      <c r="AE22" s="99"/>
      <c r="AF22" s="99"/>
      <c r="AG22" s="100"/>
      <c r="AH22" s="100"/>
      <c r="AI22" s="100"/>
      <c r="AJ22" s="100"/>
      <c r="AK22" s="96"/>
      <c r="AL22" s="96"/>
      <c r="AM22" s="100"/>
      <c r="AN22" s="100"/>
      <c r="AO22" s="100"/>
      <c r="AP22" s="100"/>
      <c r="AQ22" s="39">
        <f t="shared" si="4"/>
        <v>2</v>
      </c>
      <c r="AR22" s="3">
        <f>34*2</f>
        <v>68</v>
      </c>
      <c r="AS22" s="40">
        <f t="shared" si="1"/>
        <v>2.9411764705882353E-2</v>
      </c>
    </row>
    <row r="23" spans="1:45" ht="12.75" customHeight="1" x14ac:dyDescent="0.2">
      <c r="A23" s="172"/>
      <c r="B23" s="124"/>
      <c r="C23" s="38" t="s">
        <v>74</v>
      </c>
      <c r="D23" s="45"/>
      <c r="E23" s="99"/>
      <c r="F23" s="96"/>
      <c r="G23" s="96"/>
      <c r="H23" s="96"/>
      <c r="I23" s="99"/>
      <c r="J23" s="96"/>
      <c r="K23" s="109" t="s">
        <v>138</v>
      </c>
      <c r="L23" s="96"/>
      <c r="M23" s="99"/>
      <c r="N23" s="96"/>
      <c r="O23" s="96"/>
      <c r="P23" s="96"/>
      <c r="Q23" s="111" t="s">
        <v>139</v>
      </c>
      <c r="R23" s="96"/>
      <c r="S23" s="96"/>
      <c r="T23" s="96"/>
      <c r="U23" s="99"/>
      <c r="V23" s="96"/>
      <c r="W23" s="96"/>
      <c r="X23" s="99"/>
      <c r="Y23" s="96"/>
      <c r="Z23" s="96"/>
      <c r="AA23" s="96"/>
      <c r="AB23" s="99"/>
      <c r="AC23" s="96"/>
      <c r="AD23" s="100"/>
      <c r="AE23" s="99"/>
      <c r="AF23" s="99"/>
      <c r="AG23" s="96"/>
      <c r="AH23" s="96"/>
      <c r="AI23" s="100"/>
      <c r="AJ23" s="99"/>
      <c r="AK23" s="96"/>
      <c r="AL23" s="96"/>
      <c r="AM23" s="100"/>
      <c r="AN23" s="100"/>
      <c r="AO23" s="100"/>
      <c r="AP23" s="100"/>
      <c r="AQ23" s="39">
        <f t="shared" si="4"/>
        <v>2</v>
      </c>
      <c r="AR23" s="3">
        <f t="shared" ref="AR23:AR27" si="5">34*2</f>
        <v>68</v>
      </c>
      <c r="AS23" s="40">
        <f t="shared" si="1"/>
        <v>2.9411764705882353E-2</v>
      </c>
    </row>
    <row r="24" spans="1:45" ht="12.75" customHeight="1" x14ac:dyDescent="0.2">
      <c r="A24" s="172"/>
      <c r="B24" s="125"/>
      <c r="C24" s="38" t="s">
        <v>75</v>
      </c>
      <c r="D24" s="45"/>
      <c r="E24" s="99"/>
      <c r="F24" s="96"/>
      <c r="G24" s="96"/>
      <c r="H24" s="96"/>
      <c r="I24" s="99"/>
      <c r="J24" s="96"/>
      <c r="K24" s="96"/>
      <c r="L24" s="96"/>
      <c r="M24" s="99"/>
      <c r="N24" s="96"/>
      <c r="O24" s="96"/>
      <c r="P24" s="96"/>
      <c r="Q24" s="99"/>
      <c r="R24" s="96"/>
      <c r="S24" s="96"/>
      <c r="T24" s="96"/>
      <c r="U24" s="99"/>
      <c r="V24" s="96"/>
      <c r="W24" s="96"/>
      <c r="X24" s="99"/>
      <c r="Y24" s="96"/>
      <c r="Z24" s="96"/>
      <c r="AA24" s="96"/>
      <c r="AB24" s="99"/>
      <c r="AC24" s="96"/>
      <c r="AD24" s="100"/>
      <c r="AE24" s="99"/>
      <c r="AF24" s="99"/>
      <c r="AG24" s="96"/>
      <c r="AH24" s="96"/>
      <c r="AI24" s="100"/>
      <c r="AJ24" s="99"/>
      <c r="AK24" s="96"/>
      <c r="AL24" s="96"/>
      <c r="AM24" s="100"/>
      <c r="AN24" s="100"/>
      <c r="AO24" s="100"/>
      <c r="AP24" s="100"/>
      <c r="AQ24" s="39">
        <f t="shared" si="4"/>
        <v>0</v>
      </c>
      <c r="AR24" s="3">
        <f t="shared" si="5"/>
        <v>68</v>
      </c>
      <c r="AS24" s="40">
        <f t="shared" si="1"/>
        <v>0</v>
      </c>
    </row>
    <row r="25" spans="1:45" ht="12.75" customHeight="1" x14ac:dyDescent="0.2">
      <c r="A25" s="172"/>
      <c r="B25" s="193" t="s">
        <v>72</v>
      </c>
      <c r="C25" s="38" t="s">
        <v>73</v>
      </c>
      <c r="D25" s="45"/>
      <c r="E25" s="99"/>
      <c r="F25" s="96"/>
      <c r="G25" s="96"/>
      <c r="H25" s="96"/>
      <c r="I25" s="99"/>
      <c r="J25" s="96"/>
      <c r="K25" s="96"/>
      <c r="L25" s="96"/>
      <c r="M25" s="99"/>
      <c r="N25" s="96"/>
      <c r="O25" s="96"/>
      <c r="P25" s="96"/>
      <c r="Q25" s="99"/>
      <c r="R25" s="96"/>
      <c r="S25" s="96"/>
      <c r="T25" s="96"/>
      <c r="U25" s="99"/>
      <c r="V25" s="96"/>
      <c r="W25" s="96"/>
      <c r="X25" s="99"/>
      <c r="Y25" s="96"/>
      <c r="Z25" s="96"/>
      <c r="AA25" s="96"/>
      <c r="AB25" s="99"/>
      <c r="AC25" s="96"/>
      <c r="AD25" s="100"/>
      <c r="AE25" s="99"/>
      <c r="AF25" s="99"/>
      <c r="AG25" s="96"/>
      <c r="AH25" s="96"/>
      <c r="AI25" s="100"/>
      <c r="AJ25" s="99"/>
      <c r="AK25" s="96"/>
      <c r="AL25" s="96"/>
      <c r="AM25" s="100"/>
      <c r="AN25" s="100"/>
      <c r="AO25" s="100"/>
      <c r="AP25" s="100"/>
      <c r="AQ25" s="39">
        <f t="shared" si="4"/>
        <v>0</v>
      </c>
      <c r="AR25" s="3">
        <f t="shared" si="5"/>
        <v>68</v>
      </c>
      <c r="AS25" s="40">
        <f t="shared" si="1"/>
        <v>0</v>
      </c>
    </row>
    <row r="26" spans="1:45" ht="12.75" customHeight="1" x14ac:dyDescent="0.2">
      <c r="A26" s="172"/>
      <c r="B26" s="194"/>
      <c r="C26" s="38" t="s">
        <v>74</v>
      </c>
      <c r="D26" s="45"/>
      <c r="E26" s="99"/>
      <c r="F26" s="96"/>
      <c r="G26" s="96"/>
      <c r="H26" s="96"/>
      <c r="I26" s="99"/>
      <c r="J26" s="96"/>
      <c r="K26" s="96"/>
      <c r="L26" s="96"/>
      <c r="M26" s="99"/>
      <c r="N26" s="96"/>
      <c r="O26" s="96"/>
      <c r="P26" s="96"/>
      <c r="Q26" s="99"/>
      <c r="R26" s="96"/>
      <c r="S26" s="96"/>
      <c r="T26" s="96"/>
      <c r="U26" s="99"/>
      <c r="V26" s="96"/>
      <c r="W26" s="96"/>
      <c r="X26" s="99"/>
      <c r="Y26" s="96"/>
      <c r="Z26" s="96"/>
      <c r="AA26" s="96"/>
      <c r="AB26" s="99"/>
      <c r="AC26" s="96"/>
      <c r="AD26" s="100"/>
      <c r="AE26" s="99"/>
      <c r="AF26" s="99"/>
      <c r="AG26" s="96"/>
      <c r="AH26" s="96"/>
      <c r="AI26" s="100"/>
      <c r="AJ26" s="99"/>
      <c r="AK26" s="96"/>
      <c r="AL26" s="96"/>
      <c r="AM26" s="100"/>
      <c r="AN26" s="100"/>
      <c r="AO26" s="100"/>
      <c r="AP26" s="100"/>
      <c r="AQ26" s="39">
        <f t="shared" si="4"/>
        <v>0</v>
      </c>
      <c r="AR26" s="3">
        <f t="shared" si="5"/>
        <v>68</v>
      </c>
      <c r="AS26" s="40">
        <f t="shared" si="1"/>
        <v>0</v>
      </c>
    </row>
    <row r="27" spans="1:45" ht="12.75" customHeight="1" x14ac:dyDescent="0.2">
      <c r="A27" s="172"/>
      <c r="B27" s="195"/>
      <c r="C27" s="38" t="s">
        <v>75</v>
      </c>
      <c r="D27" s="45"/>
      <c r="E27" s="99"/>
      <c r="F27" s="96"/>
      <c r="G27" s="96"/>
      <c r="H27" s="96"/>
      <c r="I27" s="99"/>
      <c r="J27" s="96"/>
      <c r="K27" s="96"/>
      <c r="L27" s="96"/>
      <c r="M27" s="99"/>
      <c r="N27" s="96"/>
      <c r="O27" s="96"/>
      <c r="P27" s="96"/>
      <c r="Q27" s="99"/>
      <c r="R27" s="96"/>
      <c r="S27" s="96"/>
      <c r="T27" s="96"/>
      <c r="U27" s="99"/>
      <c r="V27" s="96"/>
      <c r="W27" s="96"/>
      <c r="X27" s="99"/>
      <c r="Y27" s="96"/>
      <c r="Z27" s="96"/>
      <c r="AA27" s="96"/>
      <c r="AB27" s="99"/>
      <c r="AC27" s="96"/>
      <c r="AD27" s="100"/>
      <c r="AE27" s="99"/>
      <c r="AF27" s="99"/>
      <c r="AG27" s="96"/>
      <c r="AH27" s="96"/>
      <c r="AI27" s="100"/>
      <c r="AJ27" s="99"/>
      <c r="AK27" s="96"/>
      <c r="AL27" s="96"/>
      <c r="AM27" s="100"/>
      <c r="AN27" s="100"/>
      <c r="AO27" s="100"/>
      <c r="AP27" s="100"/>
      <c r="AQ27" s="39">
        <f t="shared" si="4"/>
        <v>0</v>
      </c>
      <c r="AR27" s="3">
        <f t="shared" si="5"/>
        <v>68</v>
      </c>
      <c r="AS27" s="40">
        <f t="shared" si="1"/>
        <v>0</v>
      </c>
    </row>
    <row r="28" spans="1:45" ht="12.75" customHeight="1" x14ac:dyDescent="0.2">
      <c r="A28" s="172"/>
      <c r="B28" s="123" t="s">
        <v>52</v>
      </c>
      <c r="C28" s="38" t="s">
        <v>73</v>
      </c>
      <c r="D28" s="45"/>
      <c r="E28" s="99"/>
      <c r="F28" s="96"/>
      <c r="G28" s="96"/>
      <c r="H28" s="96"/>
      <c r="I28" s="99"/>
      <c r="J28" s="96"/>
      <c r="K28" s="96"/>
      <c r="L28" s="96"/>
      <c r="M28" s="99"/>
      <c r="N28" s="96"/>
      <c r="O28" s="96"/>
      <c r="P28" s="96"/>
      <c r="Q28" s="99"/>
      <c r="R28" s="96"/>
      <c r="S28" s="96"/>
      <c r="T28" s="109" t="s">
        <v>140</v>
      </c>
      <c r="U28" s="99"/>
      <c r="V28" s="96"/>
      <c r="W28" s="96"/>
      <c r="X28" s="99"/>
      <c r="Y28" s="96"/>
      <c r="Z28" s="96"/>
      <c r="AA28" s="100"/>
      <c r="AB28" s="99"/>
      <c r="AC28" s="96"/>
      <c r="AD28" s="96"/>
      <c r="AE28" s="99"/>
      <c r="AF28" s="99"/>
      <c r="AG28" s="96"/>
      <c r="AH28" s="96"/>
      <c r="AI28" s="96"/>
      <c r="AJ28" s="100"/>
      <c r="AK28" s="96"/>
      <c r="AL28" s="96"/>
      <c r="AM28" s="100"/>
      <c r="AN28" s="100"/>
      <c r="AO28" s="100"/>
      <c r="AP28" s="100"/>
      <c r="AQ28" s="39">
        <f t="shared" si="4"/>
        <v>1</v>
      </c>
      <c r="AR28" s="3">
        <f>34*1</f>
        <v>34</v>
      </c>
      <c r="AS28" s="40">
        <f t="shared" si="1"/>
        <v>2.9411764705882353E-2</v>
      </c>
    </row>
    <row r="29" spans="1:45" x14ac:dyDescent="0.2">
      <c r="A29" s="172"/>
      <c r="B29" s="124"/>
      <c r="C29" s="38" t="s">
        <v>74</v>
      </c>
      <c r="D29" s="25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109" t="s">
        <v>140</v>
      </c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100"/>
      <c r="AN29" s="100"/>
      <c r="AO29" s="100"/>
      <c r="AP29" s="100"/>
      <c r="AQ29" s="39">
        <f t="shared" si="4"/>
        <v>1</v>
      </c>
      <c r="AR29" s="3">
        <f t="shared" ref="AR29:AR36" si="6">34*1</f>
        <v>34</v>
      </c>
      <c r="AS29" s="40">
        <f t="shared" si="1"/>
        <v>2.9411764705882353E-2</v>
      </c>
    </row>
    <row r="30" spans="1:45" s="2" customFormat="1" ht="15" customHeight="1" x14ac:dyDescent="0.2">
      <c r="A30" s="172"/>
      <c r="B30" s="125"/>
      <c r="C30" s="38" t="s">
        <v>75</v>
      </c>
      <c r="D30" s="46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39">
        <f t="shared" si="4"/>
        <v>0</v>
      </c>
      <c r="AR30" s="3">
        <f t="shared" si="6"/>
        <v>34</v>
      </c>
      <c r="AS30" s="40">
        <f t="shared" si="1"/>
        <v>0</v>
      </c>
    </row>
    <row r="31" spans="1:45" s="2" customFormat="1" ht="16.5" customHeight="1" x14ac:dyDescent="0.2">
      <c r="A31" s="172"/>
      <c r="B31" s="123" t="s">
        <v>53</v>
      </c>
      <c r="C31" s="38" t="s">
        <v>73</v>
      </c>
      <c r="D31" s="41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111" t="s">
        <v>141</v>
      </c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39">
        <f t="shared" si="4"/>
        <v>1</v>
      </c>
      <c r="AR31" s="3">
        <f t="shared" si="6"/>
        <v>34</v>
      </c>
      <c r="AS31" s="40">
        <f t="shared" si="1"/>
        <v>2.9411764705882353E-2</v>
      </c>
    </row>
    <row r="32" spans="1:45" s="6" customFormat="1" ht="11.25" customHeight="1" x14ac:dyDescent="0.2">
      <c r="A32" s="172"/>
      <c r="B32" s="124"/>
      <c r="C32" s="38" t="s">
        <v>74</v>
      </c>
      <c r="D32" s="41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4" t="s">
        <v>141</v>
      </c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39">
        <f t="shared" si="4"/>
        <v>1</v>
      </c>
      <c r="AR32" s="3">
        <f t="shared" si="6"/>
        <v>34</v>
      </c>
      <c r="AS32" s="40">
        <f t="shared" si="1"/>
        <v>2.9411764705882353E-2</v>
      </c>
    </row>
    <row r="33" spans="1:45" ht="12.75" customHeight="1" x14ac:dyDescent="0.2">
      <c r="A33" s="172"/>
      <c r="B33" s="125"/>
      <c r="C33" s="38" t="s">
        <v>75</v>
      </c>
      <c r="D33" s="45"/>
      <c r="E33" s="99"/>
      <c r="F33" s="99"/>
      <c r="G33" s="96"/>
      <c r="H33" s="99"/>
      <c r="I33" s="99"/>
      <c r="J33" s="101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100"/>
      <c r="AN33" s="100"/>
      <c r="AO33" s="100"/>
      <c r="AP33" s="100"/>
      <c r="AQ33" s="39">
        <f t="shared" si="4"/>
        <v>0</v>
      </c>
      <c r="AR33" s="3">
        <f t="shared" si="6"/>
        <v>34</v>
      </c>
      <c r="AS33" s="40">
        <f t="shared" si="1"/>
        <v>0</v>
      </c>
    </row>
    <row r="34" spans="1:45" x14ac:dyDescent="0.2">
      <c r="A34" s="172"/>
      <c r="B34" s="123" t="s">
        <v>54</v>
      </c>
      <c r="C34" s="38" t="s">
        <v>73</v>
      </c>
      <c r="D34" s="45"/>
      <c r="E34" s="99"/>
      <c r="F34" s="99"/>
      <c r="G34" s="99"/>
      <c r="H34" s="96"/>
      <c r="I34" s="101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111" t="s">
        <v>142</v>
      </c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100"/>
      <c r="AN34" s="100"/>
      <c r="AO34" s="100"/>
      <c r="AP34" s="100"/>
      <c r="AQ34" s="39">
        <f t="shared" si="4"/>
        <v>1</v>
      </c>
      <c r="AR34" s="3">
        <f t="shared" si="6"/>
        <v>34</v>
      </c>
      <c r="AS34" s="40">
        <f t="shared" si="1"/>
        <v>2.9411764705882353E-2</v>
      </c>
    </row>
    <row r="35" spans="1:45" x14ac:dyDescent="0.2">
      <c r="A35" s="172"/>
      <c r="B35" s="124"/>
      <c r="C35" s="38" t="s">
        <v>74</v>
      </c>
      <c r="D35" s="45"/>
      <c r="E35" s="99"/>
      <c r="F35" s="96"/>
      <c r="G35" s="96"/>
      <c r="H35" s="101"/>
      <c r="I35" s="99"/>
      <c r="J35" s="96"/>
      <c r="K35" s="96"/>
      <c r="L35" s="96"/>
      <c r="M35" s="99"/>
      <c r="N35" s="96"/>
      <c r="O35" s="96"/>
      <c r="P35" s="96"/>
      <c r="Q35" s="99"/>
      <c r="R35" s="96"/>
      <c r="S35" s="96"/>
      <c r="T35" s="109" t="s">
        <v>142</v>
      </c>
      <c r="U35" s="99"/>
      <c r="V35" s="96"/>
      <c r="W35" s="96"/>
      <c r="X35" s="99"/>
      <c r="Y35" s="96"/>
      <c r="Z35" s="96"/>
      <c r="AA35" s="96"/>
      <c r="AB35" s="99"/>
      <c r="AC35" s="96"/>
      <c r="AD35" s="96"/>
      <c r="AE35" s="99"/>
      <c r="AF35" s="99"/>
      <c r="AG35" s="96"/>
      <c r="AH35" s="96"/>
      <c r="AI35" s="96"/>
      <c r="AJ35" s="99"/>
      <c r="AK35" s="96"/>
      <c r="AL35" s="96"/>
      <c r="AM35" s="100"/>
      <c r="AN35" s="100"/>
      <c r="AO35" s="100"/>
      <c r="AP35" s="100"/>
      <c r="AQ35" s="39">
        <f t="shared" si="4"/>
        <v>1</v>
      </c>
      <c r="AR35" s="3">
        <f t="shared" si="6"/>
        <v>34</v>
      </c>
      <c r="AS35" s="40">
        <f t="shared" si="1"/>
        <v>2.9411764705882353E-2</v>
      </c>
    </row>
    <row r="36" spans="1:45" x14ac:dyDescent="0.2">
      <c r="A36" s="172"/>
      <c r="B36" s="125"/>
      <c r="C36" s="38" t="s">
        <v>75</v>
      </c>
      <c r="D36" s="45"/>
      <c r="E36" s="99"/>
      <c r="F36" s="96"/>
      <c r="G36" s="101"/>
      <c r="H36" s="96"/>
      <c r="I36" s="99"/>
      <c r="J36" s="96"/>
      <c r="K36" s="96"/>
      <c r="L36" s="96"/>
      <c r="M36" s="99"/>
      <c r="N36" s="96"/>
      <c r="O36" s="96"/>
      <c r="P36" s="96"/>
      <c r="Q36" s="99"/>
      <c r="R36" s="96"/>
      <c r="S36" s="96"/>
      <c r="T36" s="96"/>
      <c r="U36" s="99"/>
      <c r="V36" s="96"/>
      <c r="W36" s="96"/>
      <c r="X36" s="99"/>
      <c r="Y36" s="96"/>
      <c r="Z36" s="96"/>
      <c r="AA36" s="96"/>
      <c r="AB36" s="99"/>
      <c r="AC36" s="96"/>
      <c r="AD36" s="96"/>
      <c r="AE36" s="99"/>
      <c r="AF36" s="99"/>
      <c r="AG36" s="96"/>
      <c r="AH36" s="96"/>
      <c r="AI36" s="96"/>
      <c r="AJ36" s="99"/>
      <c r="AK36" s="96"/>
      <c r="AL36" s="96"/>
      <c r="AM36" s="100"/>
      <c r="AN36" s="100"/>
      <c r="AO36" s="100"/>
      <c r="AP36" s="100"/>
      <c r="AQ36" s="39">
        <f t="shared" si="4"/>
        <v>0</v>
      </c>
      <c r="AR36" s="3">
        <f t="shared" si="6"/>
        <v>34</v>
      </c>
      <c r="AS36" s="40">
        <f t="shared" si="1"/>
        <v>0</v>
      </c>
    </row>
    <row r="37" spans="1:45" x14ac:dyDescent="0.2">
      <c r="A37" s="172"/>
      <c r="B37" s="126" t="s">
        <v>70</v>
      </c>
      <c r="C37" s="38" t="s">
        <v>73</v>
      </c>
      <c r="D37" s="45"/>
      <c r="E37" s="99"/>
      <c r="F37" s="96"/>
      <c r="G37" s="96"/>
      <c r="H37" s="110" t="s">
        <v>143</v>
      </c>
      <c r="I37" s="96"/>
      <c r="J37" s="96"/>
      <c r="K37" s="96"/>
      <c r="L37" s="96"/>
      <c r="M37" s="99"/>
      <c r="N37" s="96"/>
      <c r="O37" s="96"/>
      <c r="P37" s="96"/>
      <c r="Q37" s="99"/>
      <c r="R37" s="96"/>
      <c r="S37" s="96"/>
      <c r="T37" s="96"/>
      <c r="U37" s="99"/>
      <c r="V37" s="96"/>
      <c r="W37" s="96"/>
      <c r="X37" s="99"/>
      <c r="Y37" s="96"/>
      <c r="Z37" s="96"/>
      <c r="AA37" s="96"/>
      <c r="AB37" s="100"/>
      <c r="AC37" s="100"/>
      <c r="AD37" s="100"/>
      <c r="AE37" s="99"/>
      <c r="AF37" s="99"/>
      <c r="AG37" s="96"/>
      <c r="AH37" s="96"/>
      <c r="AI37" s="96"/>
      <c r="AJ37" s="99"/>
      <c r="AK37" s="96"/>
      <c r="AL37" s="96"/>
      <c r="AM37" s="100"/>
      <c r="AN37" s="100"/>
      <c r="AO37" s="100"/>
      <c r="AP37" s="100"/>
      <c r="AQ37" s="39">
        <f t="shared" si="4"/>
        <v>1</v>
      </c>
      <c r="AR37" s="3">
        <f>34*2</f>
        <v>68</v>
      </c>
      <c r="AS37" s="40">
        <f t="shared" si="1"/>
        <v>1.4705882352941176E-2</v>
      </c>
    </row>
    <row r="38" spans="1:45" ht="12.75" customHeight="1" x14ac:dyDescent="0.2">
      <c r="A38" s="172"/>
      <c r="B38" s="126"/>
      <c r="C38" s="38" t="s">
        <v>74</v>
      </c>
      <c r="D38" s="45"/>
      <c r="E38" s="99"/>
      <c r="F38" s="96"/>
      <c r="G38" s="96"/>
      <c r="H38" s="109" t="s">
        <v>143</v>
      </c>
      <c r="I38" s="99"/>
      <c r="J38" s="96"/>
      <c r="K38" s="96"/>
      <c r="L38" s="96"/>
      <c r="M38" s="99"/>
      <c r="N38" s="96"/>
      <c r="O38" s="96"/>
      <c r="P38" s="96"/>
      <c r="Q38" s="99"/>
      <c r="R38" s="96"/>
      <c r="S38" s="96"/>
      <c r="T38" s="96"/>
      <c r="U38" s="99"/>
      <c r="V38" s="96"/>
      <c r="W38" s="96"/>
      <c r="X38" s="99"/>
      <c r="Y38" s="96"/>
      <c r="Z38" s="96"/>
      <c r="AA38" s="96"/>
      <c r="AB38" s="96"/>
      <c r="AC38" s="96"/>
      <c r="AD38" s="99"/>
      <c r="AE38" s="99"/>
      <c r="AF38" s="99"/>
      <c r="AG38" s="99"/>
      <c r="AH38" s="100"/>
      <c r="AI38" s="100"/>
      <c r="AJ38" s="100"/>
      <c r="AK38" s="96"/>
      <c r="AL38" s="96"/>
      <c r="AM38" s="100"/>
      <c r="AN38" s="100"/>
      <c r="AO38" s="100"/>
      <c r="AP38" s="100"/>
      <c r="AQ38" s="39">
        <f t="shared" si="4"/>
        <v>1</v>
      </c>
      <c r="AR38" s="3">
        <f t="shared" ref="AR38:AR39" si="7">34*2</f>
        <v>68</v>
      </c>
      <c r="AS38" s="40">
        <f t="shared" si="1"/>
        <v>1.4705882352941176E-2</v>
      </c>
    </row>
    <row r="39" spans="1:45" x14ac:dyDescent="0.2">
      <c r="A39" s="172"/>
      <c r="B39" s="126"/>
      <c r="C39" s="38" t="s">
        <v>75</v>
      </c>
      <c r="D39" s="45"/>
      <c r="E39" s="99"/>
      <c r="F39" s="96"/>
      <c r="G39" s="96"/>
      <c r="H39" s="96"/>
      <c r="I39" s="99"/>
      <c r="J39" s="96"/>
      <c r="K39" s="96"/>
      <c r="L39" s="96"/>
      <c r="M39" s="99"/>
      <c r="N39" s="96"/>
      <c r="O39" s="96"/>
      <c r="P39" s="96"/>
      <c r="Q39" s="99"/>
      <c r="R39" s="96"/>
      <c r="S39" s="96"/>
      <c r="T39" s="96"/>
      <c r="U39" s="99"/>
      <c r="V39" s="96"/>
      <c r="W39" s="96"/>
      <c r="X39" s="99"/>
      <c r="Y39" s="96"/>
      <c r="Z39" s="96"/>
      <c r="AA39" s="96"/>
      <c r="AB39" s="96"/>
      <c r="AC39" s="96"/>
      <c r="AD39" s="99"/>
      <c r="AE39" s="99"/>
      <c r="AF39" s="99"/>
      <c r="AG39" s="99"/>
      <c r="AH39" s="100"/>
      <c r="AI39" s="100"/>
      <c r="AJ39" s="100"/>
      <c r="AK39" s="96"/>
      <c r="AL39" s="96"/>
      <c r="AM39" s="100"/>
      <c r="AN39" s="100"/>
      <c r="AO39" s="100"/>
      <c r="AP39" s="100"/>
      <c r="AQ39" s="39">
        <f t="shared" si="4"/>
        <v>0</v>
      </c>
      <c r="AR39" s="3">
        <f t="shared" si="7"/>
        <v>68</v>
      </c>
      <c r="AS39" s="40">
        <f t="shared" si="1"/>
        <v>0</v>
      </c>
    </row>
    <row r="40" spans="1:45" s="44" customFormat="1" ht="27" customHeight="1" x14ac:dyDescent="0.2">
      <c r="A40" s="68"/>
      <c r="B40" s="69"/>
      <c r="C40" s="69"/>
      <c r="D40" s="69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68"/>
      <c r="AO40" s="68"/>
      <c r="AP40" s="68"/>
      <c r="AQ40" s="68"/>
      <c r="AR40" s="68"/>
      <c r="AS40" s="68"/>
    </row>
    <row r="41" spans="1:45" s="44" customFormat="1" ht="114" customHeight="1" x14ac:dyDescent="0.2">
      <c r="A41" s="163" t="s">
        <v>22</v>
      </c>
      <c r="B41" s="163"/>
      <c r="C41" s="163"/>
      <c r="D41" s="163"/>
      <c r="E41" s="168" t="s">
        <v>39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70"/>
      <c r="AQ41" s="129" t="s">
        <v>19</v>
      </c>
      <c r="AR41" s="129" t="s">
        <v>21</v>
      </c>
      <c r="AS41" s="138" t="s">
        <v>20</v>
      </c>
    </row>
    <row r="42" spans="1:45" s="2" customFormat="1" x14ac:dyDescent="0.2">
      <c r="A42" s="139" t="s">
        <v>0</v>
      </c>
      <c r="B42" s="140"/>
      <c r="C42" s="123" t="s">
        <v>60</v>
      </c>
      <c r="D42" s="22" t="s">
        <v>17</v>
      </c>
      <c r="E42" s="126" t="s">
        <v>1</v>
      </c>
      <c r="F42" s="126"/>
      <c r="G42" s="126"/>
      <c r="H42" s="126"/>
      <c r="I42" s="126" t="s">
        <v>2</v>
      </c>
      <c r="J42" s="126"/>
      <c r="K42" s="126"/>
      <c r="L42" s="126"/>
      <c r="M42" s="126" t="s">
        <v>3</v>
      </c>
      <c r="N42" s="126"/>
      <c r="O42" s="126"/>
      <c r="P42" s="126"/>
      <c r="Q42" s="126" t="s">
        <v>4</v>
      </c>
      <c r="R42" s="126"/>
      <c r="S42" s="126"/>
      <c r="T42" s="126"/>
      <c r="U42" s="126" t="s">
        <v>5</v>
      </c>
      <c r="V42" s="126"/>
      <c r="W42" s="126"/>
      <c r="X42" s="126" t="s">
        <v>6</v>
      </c>
      <c r="Y42" s="126"/>
      <c r="Z42" s="126"/>
      <c r="AA42" s="126"/>
      <c r="AB42" s="126" t="s">
        <v>7</v>
      </c>
      <c r="AC42" s="126"/>
      <c r="AD42" s="126"/>
      <c r="AE42" s="126" t="s">
        <v>8</v>
      </c>
      <c r="AF42" s="126"/>
      <c r="AG42" s="126"/>
      <c r="AH42" s="126"/>
      <c r="AI42" s="126"/>
      <c r="AJ42" s="126" t="s">
        <v>9</v>
      </c>
      <c r="AK42" s="126"/>
      <c r="AL42" s="126"/>
      <c r="AM42" s="126" t="s">
        <v>10</v>
      </c>
      <c r="AN42" s="126"/>
      <c r="AO42" s="126"/>
      <c r="AP42" s="126"/>
      <c r="AQ42" s="129"/>
      <c r="AR42" s="129"/>
      <c r="AS42" s="138"/>
    </row>
    <row r="43" spans="1:45" s="2" customFormat="1" ht="16.5" customHeight="1" x14ac:dyDescent="0.2">
      <c r="A43" s="141"/>
      <c r="B43" s="142"/>
      <c r="C43" s="125"/>
      <c r="D43" s="22" t="s">
        <v>18</v>
      </c>
      <c r="E43" s="5">
        <v>1</v>
      </c>
      <c r="F43" s="5">
        <v>2</v>
      </c>
      <c r="G43" s="5">
        <v>3</v>
      </c>
      <c r="H43" s="5">
        <v>4</v>
      </c>
      <c r="I43" s="5">
        <v>5</v>
      </c>
      <c r="J43" s="5">
        <v>6</v>
      </c>
      <c r="K43" s="5">
        <v>7</v>
      </c>
      <c r="L43" s="5">
        <v>8</v>
      </c>
      <c r="M43" s="5">
        <v>9</v>
      </c>
      <c r="N43" s="5">
        <v>10</v>
      </c>
      <c r="O43" s="5">
        <v>11</v>
      </c>
      <c r="P43" s="5">
        <v>12</v>
      </c>
      <c r="Q43" s="5">
        <v>13</v>
      </c>
      <c r="R43" s="5">
        <v>14</v>
      </c>
      <c r="S43" s="5">
        <v>15</v>
      </c>
      <c r="T43" s="5">
        <v>16</v>
      </c>
      <c r="U43" s="5">
        <v>17</v>
      </c>
      <c r="V43" s="5">
        <v>18</v>
      </c>
      <c r="W43" s="5">
        <v>19</v>
      </c>
      <c r="X43" s="5">
        <v>20</v>
      </c>
      <c r="Y43" s="5">
        <v>21</v>
      </c>
      <c r="Z43" s="5">
        <v>22</v>
      </c>
      <c r="AA43" s="5">
        <v>23</v>
      </c>
      <c r="AB43" s="5">
        <v>24</v>
      </c>
      <c r="AC43" s="5">
        <v>25</v>
      </c>
      <c r="AD43" s="5">
        <v>26</v>
      </c>
      <c r="AE43" s="5">
        <v>27</v>
      </c>
      <c r="AF43" s="5">
        <v>28</v>
      </c>
      <c r="AG43" s="5">
        <v>29</v>
      </c>
      <c r="AH43" s="5">
        <v>30</v>
      </c>
      <c r="AI43" s="5">
        <v>31</v>
      </c>
      <c r="AJ43" s="5">
        <v>32</v>
      </c>
      <c r="AK43" s="5">
        <v>33</v>
      </c>
      <c r="AL43" s="5">
        <v>34</v>
      </c>
      <c r="AM43" s="5">
        <v>35</v>
      </c>
      <c r="AN43" s="5">
        <v>36</v>
      </c>
      <c r="AO43" s="5">
        <v>37</v>
      </c>
      <c r="AP43" s="5">
        <v>38</v>
      </c>
      <c r="AQ43" s="129"/>
      <c r="AR43" s="129"/>
      <c r="AS43" s="138"/>
    </row>
    <row r="44" spans="1:45" s="6" customFormat="1" ht="11.25" customHeight="1" x14ac:dyDescent="0.2">
      <c r="A44" s="171" t="s">
        <v>24</v>
      </c>
      <c r="B44" s="123" t="s">
        <v>13</v>
      </c>
      <c r="C44" s="38" t="s">
        <v>76</v>
      </c>
      <c r="D44" s="45"/>
      <c r="E44" s="25"/>
      <c r="F44" s="100"/>
      <c r="G44" s="100"/>
      <c r="H44" s="106" t="s">
        <v>144</v>
      </c>
      <c r="I44" s="100"/>
      <c r="J44" s="100"/>
      <c r="K44" s="106" t="s">
        <v>131</v>
      </c>
      <c r="L44" s="100"/>
      <c r="M44" s="100"/>
      <c r="N44" s="100"/>
      <c r="O44" s="107" t="s">
        <v>145</v>
      </c>
      <c r="P44" s="100"/>
      <c r="Q44" s="99"/>
      <c r="R44" s="99"/>
      <c r="S44" s="108" t="s">
        <v>133</v>
      </c>
      <c r="T44" s="99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2"/>
      <c r="AN44" s="42"/>
      <c r="AO44" s="42"/>
      <c r="AP44" s="42"/>
      <c r="AQ44" s="39">
        <f>COUNTA(E44:AP44)</f>
        <v>4</v>
      </c>
      <c r="AR44" s="3">
        <f>34*5</f>
        <v>170</v>
      </c>
      <c r="AS44" s="40">
        <f>AQ44/AR44</f>
        <v>2.3529411764705882E-2</v>
      </c>
    </row>
    <row r="45" spans="1:45" s="6" customFormat="1" ht="15" customHeight="1" x14ac:dyDescent="0.2">
      <c r="A45" s="172"/>
      <c r="B45" s="124"/>
      <c r="C45" s="38" t="s">
        <v>77</v>
      </c>
      <c r="D45" s="45"/>
      <c r="E45" s="25"/>
      <c r="F45" s="100"/>
      <c r="G45" s="100"/>
      <c r="H45" s="106" t="s">
        <v>144</v>
      </c>
      <c r="I45" s="100"/>
      <c r="J45" s="100"/>
      <c r="K45" s="106" t="s">
        <v>131</v>
      </c>
      <c r="L45" s="100"/>
      <c r="M45" s="100"/>
      <c r="N45" s="100"/>
      <c r="O45" s="107" t="s">
        <v>145</v>
      </c>
      <c r="P45" s="100"/>
      <c r="Q45" s="96"/>
      <c r="R45" s="99"/>
      <c r="S45" s="108" t="s">
        <v>133</v>
      </c>
      <c r="T45" s="99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2"/>
      <c r="AN45" s="42"/>
      <c r="AO45" s="42"/>
      <c r="AP45" s="42"/>
      <c r="AQ45" s="39">
        <f>COUNTA(E45:AP45)</f>
        <v>4</v>
      </c>
      <c r="AR45" s="3">
        <f t="shared" ref="AR45:AR46" si="8">34*5</f>
        <v>170</v>
      </c>
      <c r="AS45" s="40">
        <f t="shared" ref="AS45:AS70" si="9">AQ45/AR45</f>
        <v>2.3529411764705882E-2</v>
      </c>
    </row>
    <row r="46" spans="1:45" s="6" customFormat="1" ht="12.75" customHeight="1" x14ac:dyDescent="0.2">
      <c r="A46" s="172"/>
      <c r="B46" s="125"/>
      <c r="C46" s="38" t="s">
        <v>78</v>
      </c>
      <c r="D46" s="45"/>
      <c r="E46" s="25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99"/>
      <c r="R46" s="96"/>
      <c r="S46" s="109"/>
      <c r="T46" s="96"/>
      <c r="U46" s="25"/>
      <c r="V46" s="26"/>
      <c r="W46" s="26"/>
      <c r="X46" s="25"/>
      <c r="Y46" s="26"/>
      <c r="Z46" s="26"/>
      <c r="AA46" s="26"/>
      <c r="AB46" s="25"/>
      <c r="AC46" s="26"/>
      <c r="AD46" s="26"/>
      <c r="AE46" s="25"/>
      <c r="AF46" s="25"/>
      <c r="AG46" s="26"/>
      <c r="AH46" s="26"/>
      <c r="AI46" s="26"/>
      <c r="AJ46" s="25"/>
      <c r="AK46" s="26"/>
      <c r="AL46" s="26"/>
      <c r="AM46" s="42"/>
      <c r="AN46" s="42"/>
      <c r="AO46" s="42"/>
      <c r="AP46" s="42"/>
      <c r="AQ46" s="39">
        <f t="shared" ref="AQ46:AQ48" si="10">COUNTA(E46:AP46)</f>
        <v>0</v>
      </c>
      <c r="AR46" s="3">
        <f t="shared" si="8"/>
        <v>170</v>
      </c>
      <c r="AS46" s="40">
        <f t="shared" si="9"/>
        <v>0</v>
      </c>
    </row>
    <row r="47" spans="1:45" s="6" customFormat="1" ht="15" customHeight="1" x14ac:dyDescent="0.2">
      <c r="A47" s="172"/>
      <c r="B47" s="123" t="s">
        <v>11</v>
      </c>
      <c r="C47" s="38" t="s">
        <v>76</v>
      </c>
      <c r="D47" s="45"/>
      <c r="E47" s="25"/>
      <c r="F47" s="100"/>
      <c r="G47" s="100"/>
      <c r="H47" s="100"/>
      <c r="I47" s="100"/>
      <c r="J47" s="100"/>
      <c r="K47" s="100"/>
      <c r="L47" s="106" t="s">
        <v>134</v>
      </c>
      <c r="M47" s="100"/>
      <c r="N47" s="100"/>
      <c r="O47" s="106" t="s">
        <v>135</v>
      </c>
      <c r="P47" s="100"/>
      <c r="Q47" s="99"/>
      <c r="R47" s="105" t="s">
        <v>136</v>
      </c>
      <c r="S47" s="96"/>
      <c r="T47" s="96"/>
      <c r="U47" s="25"/>
      <c r="V47" s="26"/>
      <c r="W47" s="26"/>
      <c r="X47" s="25"/>
      <c r="Y47" s="26"/>
      <c r="Z47" s="26"/>
      <c r="AA47" s="26"/>
      <c r="AB47" s="25"/>
      <c r="AC47" s="26"/>
      <c r="AD47" s="26"/>
      <c r="AE47" s="25"/>
      <c r="AF47" s="25"/>
      <c r="AG47" s="26"/>
      <c r="AH47" s="26"/>
      <c r="AI47" s="26"/>
      <c r="AJ47" s="25"/>
      <c r="AK47" s="26"/>
      <c r="AL47" s="26"/>
      <c r="AM47" s="42"/>
      <c r="AN47" s="42"/>
      <c r="AO47" s="42"/>
      <c r="AP47" s="42"/>
      <c r="AQ47" s="39">
        <f t="shared" si="10"/>
        <v>3</v>
      </c>
      <c r="AR47" s="3">
        <f>34*4</f>
        <v>136</v>
      </c>
      <c r="AS47" s="40">
        <f t="shared" si="9"/>
        <v>2.2058823529411766E-2</v>
      </c>
    </row>
    <row r="48" spans="1:45" s="6" customFormat="1" ht="15" customHeight="1" x14ac:dyDescent="0.2">
      <c r="A48" s="172"/>
      <c r="B48" s="124"/>
      <c r="C48" s="38" t="s">
        <v>77</v>
      </c>
      <c r="D48" s="45"/>
      <c r="E48" s="25"/>
      <c r="F48" s="96"/>
      <c r="G48" s="96"/>
      <c r="H48" s="100"/>
      <c r="I48" s="96"/>
      <c r="J48" s="96"/>
      <c r="K48" s="96"/>
      <c r="L48" s="105" t="s">
        <v>134</v>
      </c>
      <c r="M48" s="99"/>
      <c r="N48" s="96"/>
      <c r="O48" s="105" t="s">
        <v>135</v>
      </c>
      <c r="P48" s="96"/>
      <c r="Q48" s="99"/>
      <c r="R48" s="105" t="s">
        <v>136</v>
      </c>
      <c r="S48" s="96"/>
      <c r="T48" s="96"/>
      <c r="U48" s="25"/>
      <c r="V48" s="26"/>
      <c r="W48" s="26"/>
      <c r="X48" s="25"/>
      <c r="Y48" s="26"/>
      <c r="Z48" s="26"/>
      <c r="AA48" s="26"/>
      <c r="AB48" s="42"/>
      <c r="AC48" s="42"/>
      <c r="AD48" s="42"/>
      <c r="AE48" s="25"/>
      <c r="AF48" s="25"/>
      <c r="AG48" s="26"/>
      <c r="AH48" s="26"/>
      <c r="AI48" s="26"/>
      <c r="AJ48" s="25"/>
      <c r="AK48" s="26"/>
      <c r="AL48" s="26"/>
      <c r="AM48" s="42"/>
      <c r="AN48" s="42"/>
      <c r="AO48" s="42"/>
      <c r="AP48" s="42"/>
      <c r="AQ48" s="39">
        <f t="shared" si="10"/>
        <v>3</v>
      </c>
      <c r="AR48" s="3">
        <f t="shared" ref="AR48:AR52" si="11">34*4</f>
        <v>136</v>
      </c>
      <c r="AS48" s="40">
        <f t="shared" si="9"/>
        <v>2.2058823529411766E-2</v>
      </c>
    </row>
    <row r="49" spans="1:45" s="6" customFormat="1" ht="15" customHeight="1" x14ac:dyDescent="0.2">
      <c r="A49" s="172"/>
      <c r="B49" s="125"/>
      <c r="C49" s="38" t="s">
        <v>78</v>
      </c>
      <c r="D49" s="45"/>
      <c r="E49" s="25"/>
      <c r="F49" s="99"/>
      <c r="G49" s="96"/>
      <c r="H49" s="99"/>
      <c r="I49" s="99"/>
      <c r="J49" s="110" t="s">
        <v>127</v>
      </c>
      <c r="K49" s="99"/>
      <c r="L49" s="99"/>
      <c r="M49" s="99"/>
      <c r="N49" s="99"/>
      <c r="O49" s="99"/>
      <c r="P49" s="99"/>
      <c r="Q49" s="99"/>
      <c r="R49" s="96"/>
      <c r="S49" s="96"/>
      <c r="T49" s="109" t="s">
        <v>137</v>
      </c>
      <c r="U49" s="25"/>
      <c r="V49" s="26"/>
      <c r="W49" s="26"/>
      <c r="X49" s="25"/>
      <c r="Y49" s="26"/>
      <c r="Z49" s="26"/>
      <c r="AA49" s="26"/>
      <c r="AB49" s="26"/>
      <c r="AC49" s="26"/>
      <c r="AD49" s="25"/>
      <c r="AE49" s="25"/>
      <c r="AF49" s="25"/>
      <c r="AG49" s="25"/>
      <c r="AH49" s="42"/>
      <c r="AI49" s="42"/>
      <c r="AJ49" s="42"/>
      <c r="AK49" s="26"/>
      <c r="AL49" s="26"/>
      <c r="AM49" s="42"/>
      <c r="AN49" s="42"/>
      <c r="AO49" s="42"/>
      <c r="AP49" s="42"/>
      <c r="AQ49" s="39">
        <f>COUNTA(E49:AP49)</f>
        <v>2</v>
      </c>
      <c r="AR49" s="3">
        <f t="shared" si="11"/>
        <v>136</v>
      </c>
      <c r="AS49" s="40">
        <f t="shared" si="9"/>
        <v>1.4705882352941176E-2</v>
      </c>
    </row>
    <row r="50" spans="1:45" s="6" customFormat="1" x14ac:dyDescent="0.2">
      <c r="A50" s="172"/>
      <c r="B50" s="123" t="s">
        <v>15</v>
      </c>
      <c r="C50" s="38" t="s">
        <v>76</v>
      </c>
      <c r="D50" s="45"/>
      <c r="E50" s="25"/>
      <c r="F50" s="99"/>
      <c r="G50" s="99"/>
      <c r="H50" s="96"/>
      <c r="I50" s="101"/>
      <c r="J50" s="111" t="s">
        <v>127</v>
      </c>
      <c r="K50" s="99"/>
      <c r="L50" s="99"/>
      <c r="M50" s="99"/>
      <c r="N50" s="99"/>
      <c r="O50" s="99"/>
      <c r="P50" s="99"/>
      <c r="Q50" s="99"/>
      <c r="R50" s="96"/>
      <c r="S50" s="96"/>
      <c r="T50" s="109" t="s">
        <v>137</v>
      </c>
      <c r="U50" s="25"/>
      <c r="V50" s="26"/>
      <c r="W50" s="26"/>
      <c r="X50" s="25"/>
      <c r="Y50" s="26"/>
      <c r="Z50" s="26"/>
      <c r="AA50" s="26"/>
      <c r="AB50" s="26"/>
      <c r="AC50" s="26"/>
      <c r="AD50" s="25"/>
      <c r="AE50" s="25"/>
      <c r="AF50" s="25"/>
      <c r="AG50" s="25"/>
      <c r="AH50" s="42"/>
      <c r="AI50" s="42"/>
      <c r="AJ50" s="42"/>
      <c r="AK50" s="26"/>
      <c r="AL50" s="26"/>
      <c r="AM50" s="42"/>
      <c r="AN50" s="42"/>
      <c r="AO50" s="42"/>
      <c r="AP50" s="42"/>
      <c r="AQ50" s="39">
        <f>COUNTA(E50:AP50)</f>
        <v>2</v>
      </c>
      <c r="AR50" s="3">
        <f t="shared" si="11"/>
        <v>136</v>
      </c>
      <c r="AS50" s="40">
        <f t="shared" si="9"/>
        <v>1.4705882352941176E-2</v>
      </c>
    </row>
    <row r="51" spans="1:45" ht="12.75" customHeight="1" x14ac:dyDescent="0.2">
      <c r="A51" s="172"/>
      <c r="B51" s="124"/>
      <c r="C51" s="38" t="s">
        <v>77</v>
      </c>
      <c r="D51" s="45"/>
      <c r="E51" s="25"/>
      <c r="F51" s="96"/>
      <c r="G51" s="96"/>
      <c r="H51" s="101"/>
      <c r="I51" s="99"/>
      <c r="J51" s="96"/>
      <c r="K51" s="96"/>
      <c r="L51" s="96"/>
      <c r="M51" s="99"/>
      <c r="N51" s="96"/>
      <c r="O51" s="96"/>
      <c r="P51" s="96"/>
      <c r="Q51" s="99"/>
      <c r="R51" s="96"/>
      <c r="S51" s="96"/>
      <c r="T51" s="96"/>
      <c r="U51" s="25"/>
      <c r="V51" s="26"/>
      <c r="W51" s="26"/>
      <c r="X51" s="25"/>
      <c r="Y51" s="26"/>
      <c r="Z51" s="26"/>
      <c r="AA51" s="26"/>
      <c r="AB51" s="26"/>
      <c r="AC51" s="26"/>
      <c r="AD51" s="25"/>
      <c r="AE51" s="25"/>
      <c r="AF51" s="25"/>
      <c r="AG51" s="25"/>
      <c r="AH51" s="42"/>
      <c r="AI51" s="42"/>
      <c r="AJ51" s="42"/>
      <c r="AK51" s="26"/>
      <c r="AL51" s="26"/>
      <c r="AM51" s="42"/>
      <c r="AN51" s="42"/>
      <c r="AO51" s="42"/>
      <c r="AP51" s="42"/>
      <c r="AQ51" s="39">
        <f t="shared" ref="AQ51:AQ70" si="12">COUNTA(E51:AP51)</f>
        <v>0</v>
      </c>
      <c r="AR51" s="3">
        <f t="shared" si="11"/>
        <v>136</v>
      </c>
      <c r="AS51" s="40">
        <f t="shared" si="9"/>
        <v>0</v>
      </c>
    </row>
    <row r="52" spans="1:45" ht="12.75" customHeight="1" x14ac:dyDescent="0.2">
      <c r="A52" s="172"/>
      <c r="B52" s="125"/>
      <c r="C52" s="38" t="s">
        <v>78</v>
      </c>
      <c r="D52" s="45"/>
      <c r="E52" s="25"/>
      <c r="F52" s="96"/>
      <c r="G52" s="101"/>
      <c r="H52" s="96"/>
      <c r="I52" s="99"/>
      <c r="J52" s="96"/>
      <c r="K52" s="96"/>
      <c r="L52" s="96"/>
      <c r="M52" s="99"/>
      <c r="N52" s="96"/>
      <c r="O52" s="96"/>
      <c r="P52" s="96"/>
      <c r="Q52" s="99"/>
      <c r="R52" s="96"/>
      <c r="S52" s="96"/>
      <c r="T52" s="96"/>
      <c r="U52" s="25"/>
      <c r="V52" s="26"/>
      <c r="W52" s="26"/>
      <c r="X52" s="25"/>
      <c r="Y52" s="26"/>
      <c r="Z52" s="26"/>
      <c r="AA52" s="26"/>
      <c r="AB52" s="26"/>
      <c r="AC52" s="26"/>
      <c r="AD52" s="25"/>
      <c r="AE52" s="25"/>
      <c r="AF52" s="25"/>
      <c r="AG52" s="25"/>
      <c r="AH52" s="42"/>
      <c r="AI52" s="42"/>
      <c r="AJ52" s="42"/>
      <c r="AK52" s="26"/>
      <c r="AL52" s="26"/>
      <c r="AM52" s="42"/>
      <c r="AN52" s="42"/>
      <c r="AO52" s="42"/>
      <c r="AP52" s="42"/>
      <c r="AQ52" s="39">
        <f t="shared" si="12"/>
        <v>0</v>
      </c>
      <c r="AR52" s="3">
        <f t="shared" si="11"/>
        <v>136</v>
      </c>
      <c r="AS52" s="40">
        <f t="shared" si="9"/>
        <v>0</v>
      </c>
    </row>
    <row r="53" spans="1:45" ht="12.75" customHeight="1" x14ac:dyDescent="0.2">
      <c r="A53" s="172"/>
      <c r="B53" s="123" t="s">
        <v>16</v>
      </c>
      <c r="C53" s="38" t="s">
        <v>76</v>
      </c>
      <c r="D53" s="45"/>
      <c r="E53" s="25"/>
      <c r="F53" s="96"/>
      <c r="G53" s="96"/>
      <c r="H53" s="96"/>
      <c r="I53" s="99"/>
      <c r="J53" s="96"/>
      <c r="K53" s="109" t="s">
        <v>138</v>
      </c>
      <c r="L53" s="96"/>
      <c r="M53" s="99"/>
      <c r="N53" s="96"/>
      <c r="O53" s="96"/>
      <c r="P53" s="96"/>
      <c r="Q53" s="109" t="s">
        <v>139</v>
      </c>
      <c r="R53" s="96"/>
      <c r="S53" s="96"/>
      <c r="T53" s="96"/>
      <c r="U53" s="25"/>
      <c r="V53" s="26"/>
      <c r="W53" s="26"/>
      <c r="X53" s="25"/>
      <c r="Y53" s="26"/>
      <c r="Z53" s="26"/>
      <c r="AA53" s="26"/>
      <c r="AB53" s="26"/>
      <c r="AC53" s="26"/>
      <c r="AD53" s="26"/>
      <c r="AE53" s="25"/>
      <c r="AF53" s="25"/>
      <c r="AG53" s="42"/>
      <c r="AH53" s="42"/>
      <c r="AI53" s="42"/>
      <c r="AJ53" s="42"/>
      <c r="AK53" s="26"/>
      <c r="AL53" s="26"/>
      <c r="AM53" s="42"/>
      <c r="AN53" s="42"/>
      <c r="AO53" s="42"/>
      <c r="AP53" s="42"/>
      <c r="AQ53" s="39">
        <f t="shared" si="12"/>
        <v>2</v>
      </c>
      <c r="AR53" s="3">
        <f>34*2</f>
        <v>68</v>
      </c>
      <c r="AS53" s="40">
        <f t="shared" si="9"/>
        <v>2.9411764705882353E-2</v>
      </c>
    </row>
    <row r="54" spans="1:45" ht="12.75" customHeight="1" x14ac:dyDescent="0.2">
      <c r="A54" s="172"/>
      <c r="B54" s="124"/>
      <c r="C54" s="38" t="s">
        <v>77</v>
      </c>
      <c r="D54" s="45"/>
      <c r="E54" s="25"/>
      <c r="F54" s="96"/>
      <c r="G54" s="96"/>
      <c r="H54" s="96"/>
      <c r="I54" s="99"/>
      <c r="J54" s="96"/>
      <c r="K54" s="109" t="s">
        <v>138</v>
      </c>
      <c r="L54" s="96"/>
      <c r="M54" s="99"/>
      <c r="N54" s="96"/>
      <c r="O54" s="96"/>
      <c r="P54" s="96"/>
      <c r="Q54" s="111" t="s">
        <v>139</v>
      </c>
      <c r="R54" s="96"/>
      <c r="S54" s="96"/>
      <c r="T54" s="96"/>
      <c r="U54" s="25"/>
      <c r="V54" s="26"/>
      <c r="W54" s="26"/>
      <c r="X54" s="25"/>
      <c r="Y54" s="26"/>
      <c r="Z54" s="26"/>
      <c r="AA54" s="26"/>
      <c r="AB54" s="25"/>
      <c r="AC54" s="26"/>
      <c r="AD54" s="42"/>
      <c r="AE54" s="25"/>
      <c r="AF54" s="25"/>
      <c r="AG54" s="26"/>
      <c r="AH54" s="26"/>
      <c r="AI54" s="42"/>
      <c r="AJ54" s="25"/>
      <c r="AK54" s="26"/>
      <c r="AL54" s="26"/>
      <c r="AM54" s="42"/>
      <c r="AN54" s="42"/>
      <c r="AO54" s="42"/>
      <c r="AP54" s="42"/>
      <c r="AQ54" s="39">
        <f t="shared" si="12"/>
        <v>2</v>
      </c>
      <c r="AR54" s="3">
        <f t="shared" ref="AR54:AR58" si="13">34*2</f>
        <v>68</v>
      </c>
      <c r="AS54" s="40">
        <f t="shared" si="9"/>
        <v>2.9411764705882353E-2</v>
      </c>
    </row>
    <row r="55" spans="1:45" ht="12.75" customHeight="1" x14ac:dyDescent="0.2">
      <c r="A55" s="172"/>
      <c r="B55" s="125"/>
      <c r="C55" s="38" t="s">
        <v>78</v>
      </c>
      <c r="D55" s="45"/>
      <c r="E55" s="25"/>
      <c r="F55" s="96"/>
      <c r="G55" s="96"/>
      <c r="H55" s="96"/>
      <c r="I55" s="99"/>
      <c r="J55" s="96"/>
      <c r="K55" s="96"/>
      <c r="L55" s="96"/>
      <c r="M55" s="99"/>
      <c r="N55" s="96"/>
      <c r="O55" s="96"/>
      <c r="P55" s="96"/>
      <c r="Q55" s="99"/>
      <c r="R55" s="96"/>
      <c r="S55" s="96"/>
      <c r="T55" s="96"/>
      <c r="U55" s="25"/>
      <c r="V55" s="26"/>
      <c r="W55" s="26"/>
      <c r="X55" s="25"/>
      <c r="Y55" s="26"/>
      <c r="Z55" s="26"/>
      <c r="AA55" s="26"/>
      <c r="AB55" s="25"/>
      <c r="AC55" s="26"/>
      <c r="AD55" s="42"/>
      <c r="AE55" s="25"/>
      <c r="AF55" s="25"/>
      <c r="AG55" s="26"/>
      <c r="AH55" s="26"/>
      <c r="AI55" s="42"/>
      <c r="AJ55" s="25"/>
      <c r="AK55" s="26"/>
      <c r="AL55" s="26"/>
      <c r="AM55" s="42"/>
      <c r="AN55" s="42"/>
      <c r="AO55" s="42"/>
      <c r="AP55" s="42"/>
      <c r="AQ55" s="39">
        <f t="shared" si="12"/>
        <v>0</v>
      </c>
      <c r="AR55" s="3">
        <f t="shared" si="13"/>
        <v>68</v>
      </c>
      <c r="AS55" s="40">
        <f t="shared" si="9"/>
        <v>0</v>
      </c>
    </row>
    <row r="56" spans="1:45" ht="12.75" customHeight="1" x14ac:dyDescent="0.2">
      <c r="A56" s="172"/>
      <c r="B56" s="193" t="s">
        <v>72</v>
      </c>
      <c r="C56" s="38" t="s">
        <v>76</v>
      </c>
      <c r="D56" s="45"/>
      <c r="E56" s="25"/>
      <c r="F56" s="96"/>
      <c r="G56" s="96"/>
      <c r="H56" s="96"/>
      <c r="I56" s="99"/>
      <c r="J56" s="96"/>
      <c r="K56" s="96"/>
      <c r="L56" s="96"/>
      <c r="M56" s="99"/>
      <c r="N56" s="96"/>
      <c r="O56" s="96"/>
      <c r="P56" s="96"/>
      <c r="Q56" s="99"/>
      <c r="R56" s="96"/>
      <c r="S56" s="96"/>
      <c r="T56" s="96"/>
      <c r="U56" s="25"/>
      <c r="V56" s="26"/>
      <c r="W56" s="26"/>
      <c r="X56" s="25"/>
      <c r="Y56" s="26"/>
      <c r="Z56" s="26"/>
      <c r="AA56" s="26"/>
      <c r="AB56" s="25"/>
      <c r="AC56" s="26"/>
      <c r="AD56" s="42"/>
      <c r="AE56" s="25"/>
      <c r="AF56" s="25"/>
      <c r="AG56" s="26"/>
      <c r="AH56" s="26"/>
      <c r="AI56" s="42"/>
      <c r="AJ56" s="25"/>
      <c r="AK56" s="26"/>
      <c r="AL56" s="26"/>
      <c r="AM56" s="42"/>
      <c r="AN56" s="42"/>
      <c r="AO56" s="42"/>
      <c r="AP56" s="42"/>
      <c r="AQ56" s="39">
        <f t="shared" si="12"/>
        <v>0</v>
      </c>
      <c r="AR56" s="3">
        <f t="shared" si="13"/>
        <v>68</v>
      </c>
      <c r="AS56" s="40">
        <f t="shared" si="9"/>
        <v>0</v>
      </c>
    </row>
    <row r="57" spans="1:45" ht="12.75" customHeight="1" x14ac:dyDescent="0.2">
      <c r="A57" s="172"/>
      <c r="B57" s="194"/>
      <c r="C57" s="38" t="s">
        <v>77</v>
      </c>
      <c r="D57" s="45"/>
      <c r="E57" s="25"/>
      <c r="F57" s="96"/>
      <c r="G57" s="96"/>
      <c r="H57" s="96"/>
      <c r="I57" s="99"/>
      <c r="J57" s="96"/>
      <c r="K57" s="96"/>
      <c r="L57" s="96"/>
      <c r="M57" s="99"/>
      <c r="N57" s="96"/>
      <c r="O57" s="96"/>
      <c r="P57" s="96"/>
      <c r="Q57" s="99"/>
      <c r="R57" s="96"/>
      <c r="S57" s="96"/>
      <c r="T57" s="96"/>
      <c r="U57" s="25"/>
      <c r="V57" s="26"/>
      <c r="W57" s="26"/>
      <c r="X57" s="25"/>
      <c r="Y57" s="26"/>
      <c r="Z57" s="26"/>
      <c r="AA57" s="26"/>
      <c r="AB57" s="25"/>
      <c r="AC57" s="26"/>
      <c r="AD57" s="42"/>
      <c r="AE57" s="25"/>
      <c r="AF57" s="25"/>
      <c r="AG57" s="26"/>
      <c r="AH57" s="26"/>
      <c r="AI57" s="42"/>
      <c r="AJ57" s="25"/>
      <c r="AK57" s="26"/>
      <c r="AL57" s="26"/>
      <c r="AM57" s="42"/>
      <c r="AN57" s="42"/>
      <c r="AO57" s="42"/>
      <c r="AP57" s="42"/>
      <c r="AQ57" s="39">
        <f t="shared" si="12"/>
        <v>0</v>
      </c>
      <c r="AR57" s="3">
        <f t="shared" si="13"/>
        <v>68</v>
      </c>
      <c r="AS57" s="40">
        <f t="shared" si="9"/>
        <v>0</v>
      </c>
    </row>
    <row r="58" spans="1:45" ht="12.75" customHeight="1" x14ac:dyDescent="0.2">
      <c r="A58" s="172"/>
      <c r="B58" s="195"/>
      <c r="C58" s="38" t="s">
        <v>78</v>
      </c>
      <c r="D58" s="45"/>
      <c r="E58" s="25"/>
      <c r="F58" s="96"/>
      <c r="G58" s="96"/>
      <c r="H58" s="96"/>
      <c r="I58" s="99"/>
      <c r="J58" s="96"/>
      <c r="K58" s="96"/>
      <c r="L58" s="96"/>
      <c r="M58" s="99"/>
      <c r="N58" s="96"/>
      <c r="O58" s="96"/>
      <c r="P58" s="96"/>
      <c r="Q58" s="99"/>
      <c r="R58" s="96"/>
      <c r="S58" s="96"/>
      <c r="T58" s="96"/>
      <c r="U58" s="25"/>
      <c r="V58" s="26"/>
      <c r="W58" s="26"/>
      <c r="X58" s="25"/>
      <c r="Y58" s="26"/>
      <c r="Z58" s="26"/>
      <c r="AA58" s="26"/>
      <c r="AB58" s="25"/>
      <c r="AC58" s="26"/>
      <c r="AD58" s="42"/>
      <c r="AE58" s="25"/>
      <c r="AF58" s="25"/>
      <c r="AG58" s="26"/>
      <c r="AH58" s="26"/>
      <c r="AI58" s="42"/>
      <c r="AJ58" s="25"/>
      <c r="AK58" s="26"/>
      <c r="AL58" s="26"/>
      <c r="AM58" s="42"/>
      <c r="AN58" s="42"/>
      <c r="AO58" s="42"/>
      <c r="AP58" s="42"/>
      <c r="AQ58" s="39">
        <f t="shared" si="12"/>
        <v>0</v>
      </c>
      <c r="AR58" s="3">
        <f t="shared" si="13"/>
        <v>68</v>
      </c>
      <c r="AS58" s="40">
        <f t="shared" si="9"/>
        <v>0</v>
      </c>
    </row>
    <row r="59" spans="1:45" ht="12.75" customHeight="1" x14ac:dyDescent="0.2">
      <c r="A59" s="172"/>
      <c r="B59" s="123" t="s">
        <v>52</v>
      </c>
      <c r="C59" s="38" t="s">
        <v>76</v>
      </c>
      <c r="D59" s="45"/>
      <c r="E59" s="25"/>
      <c r="F59" s="96"/>
      <c r="G59" s="96"/>
      <c r="H59" s="96"/>
      <c r="I59" s="99"/>
      <c r="J59" s="96"/>
      <c r="K59" s="96"/>
      <c r="L59" s="96"/>
      <c r="M59" s="99"/>
      <c r="N59" s="96"/>
      <c r="O59" s="96"/>
      <c r="P59" s="96"/>
      <c r="Q59" s="99"/>
      <c r="R59" s="96"/>
      <c r="S59" s="96"/>
      <c r="T59" s="109" t="s">
        <v>140</v>
      </c>
      <c r="U59" s="25"/>
      <c r="V59" s="26"/>
      <c r="W59" s="26"/>
      <c r="X59" s="25"/>
      <c r="Y59" s="26"/>
      <c r="Z59" s="26"/>
      <c r="AA59" s="42"/>
      <c r="AB59" s="25"/>
      <c r="AC59" s="26"/>
      <c r="AD59" s="26"/>
      <c r="AE59" s="25"/>
      <c r="AF59" s="25"/>
      <c r="AG59" s="26"/>
      <c r="AH59" s="26"/>
      <c r="AI59" s="26"/>
      <c r="AJ59" s="42"/>
      <c r="AK59" s="26"/>
      <c r="AL59" s="26"/>
      <c r="AM59" s="42"/>
      <c r="AN59" s="42"/>
      <c r="AO59" s="42"/>
      <c r="AP59" s="42"/>
      <c r="AQ59" s="39">
        <f t="shared" si="12"/>
        <v>1</v>
      </c>
      <c r="AR59" s="3">
        <f>34*1</f>
        <v>34</v>
      </c>
      <c r="AS59" s="40">
        <f t="shared" si="9"/>
        <v>2.9411764705882353E-2</v>
      </c>
    </row>
    <row r="60" spans="1:45" ht="12.75" customHeight="1" x14ac:dyDescent="0.2">
      <c r="A60" s="172"/>
      <c r="B60" s="124"/>
      <c r="C60" s="23" t="s">
        <v>77</v>
      </c>
      <c r="D60" s="25"/>
      <c r="E60" s="2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109" t="s">
        <v>140</v>
      </c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2"/>
      <c r="AN60" s="42"/>
      <c r="AO60" s="42"/>
      <c r="AP60" s="42"/>
      <c r="AQ60" s="39">
        <f t="shared" si="12"/>
        <v>1</v>
      </c>
      <c r="AR60" s="3">
        <f t="shared" ref="AR60:AR67" si="14">34*1</f>
        <v>34</v>
      </c>
      <c r="AS60" s="40">
        <f t="shared" si="9"/>
        <v>2.9411764705882353E-2</v>
      </c>
    </row>
    <row r="61" spans="1:45" ht="15.75" customHeight="1" x14ac:dyDescent="0.2">
      <c r="A61" s="172"/>
      <c r="B61" s="125"/>
      <c r="C61" s="23" t="s">
        <v>78</v>
      </c>
      <c r="D61" s="46"/>
      <c r="E61" s="47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39">
        <f t="shared" si="12"/>
        <v>0</v>
      </c>
      <c r="AR61" s="3">
        <f t="shared" si="14"/>
        <v>34</v>
      </c>
      <c r="AS61" s="40">
        <f t="shared" si="9"/>
        <v>0</v>
      </c>
    </row>
    <row r="62" spans="1:45" ht="12.75" customHeight="1" x14ac:dyDescent="0.2">
      <c r="A62" s="172"/>
      <c r="B62" s="123" t="s">
        <v>53</v>
      </c>
      <c r="C62" s="38" t="s">
        <v>76</v>
      </c>
      <c r="D62" s="41"/>
      <c r="E62" s="25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111" t="s">
        <v>141</v>
      </c>
      <c r="T62" s="99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39">
        <f t="shared" si="12"/>
        <v>1</v>
      </c>
      <c r="AR62" s="3">
        <f t="shared" si="14"/>
        <v>34</v>
      </c>
      <c r="AS62" s="40">
        <f t="shared" si="9"/>
        <v>2.9411764705882353E-2</v>
      </c>
    </row>
    <row r="63" spans="1:45" ht="14.25" customHeight="1" x14ac:dyDescent="0.2">
      <c r="A63" s="172"/>
      <c r="B63" s="124"/>
      <c r="C63" s="38" t="s">
        <v>77</v>
      </c>
      <c r="D63" s="41"/>
      <c r="E63" s="9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4" t="s">
        <v>141</v>
      </c>
      <c r="T63" s="103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39">
        <f t="shared" si="12"/>
        <v>1</v>
      </c>
      <c r="AR63" s="3">
        <f t="shared" si="14"/>
        <v>34</v>
      </c>
      <c r="AS63" s="40">
        <f t="shared" si="9"/>
        <v>2.9411764705882353E-2</v>
      </c>
    </row>
    <row r="64" spans="1:45" s="2" customFormat="1" ht="11.25" customHeight="1" x14ac:dyDescent="0.2">
      <c r="A64" s="172"/>
      <c r="B64" s="125"/>
      <c r="C64" s="38" t="s">
        <v>78</v>
      </c>
      <c r="D64" s="45"/>
      <c r="E64" s="25"/>
      <c r="F64" s="99"/>
      <c r="G64" s="96"/>
      <c r="H64" s="99"/>
      <c r="I64" s="99"/>
      <c r="J64" s="101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42"/>
      <c r="AN64" s="42"/>
      <c r="AO64" s="42"/>
      <c r="AP64" s="42"/>
      <c r="AQ64" s="39">
        <f t="shared" si="12"/>
        <v>0</v>
      </c>
      <c r="AR64" s="3">
        <f t="shared" si="14"/>
        <v>34</v>
      </c>
      <c r="AS64" s="40">
        <f t="shared" si="9"/>
        <v>0</v>
      </c>
    </row>
    <row r="65" spans="1:45" s="2" customFormat="1" ht="15" customHeight="1" x14ac:dyDescent="0.2">
      <c r="A65" s="172"/>
      <c r="B65" s="123" t="s">
        <v>54</v>
      </c>
      <c r="C65" s="38" t="s">
        <v>76</v>
      </c>
      <c r="D65" s="45"/>
      <c r="E65" s="25"/>
      <c r="F65" s="99"/>
      <c r="G65" s="99"/>
      <c r="H65" s="96"/>
      <c r="I65" s="101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111" t="s">
        <v>142</v>
      </c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42"/>
      <c r="AN65" s="42"/>
      <c r="AO65" s="42"/>
      <c r="AP65" s="42"/>
      <c r="AQ65" s="39">
        <f t="shared" si="12"/>
        <v>1</v>
      </c>
      <c r="AR65" s="3">
        <f t="shared" si="14"/>
        <v>34</v>
      </c>
      <c r="AS65" s="40">
        <f t="shared" si="9"/>
        <v>2.9411764705882353E-2</v>
      </c>
    </row>
    <row r="66" spans="1:45" s="6" customFormat="1" ht="13.5" customHeight="1" x14ac:dyDescent="0.2">
      <c r="A66" s="172"/>
      <c r="B66" s="124"/>
      <c r="C66" s="38" t="s">
        <v>77</v>
      </c>
      <c r="D66" s="45"/>
      <c r="E66" s="25"/>
      <c r="F66" s="96"/>
      <c r="G66" s="96"/>
      <c r="H66" s="101"/>
      <c r="I66" s="99"/>
      <c r="J66" s="96"/>
      <c r="K66" s="96"/>
      <c r="L66" s="96"/>
      <c r="M66" s="99"/>
      <c r="N66" s="96"/>
      <c r="O66" s="96"/>
      <c r="P66" s="96"/>
      <c r="Q66" s="99"/>
      <c r="R66" s="96"/>
      <c r="S66" s="96"/>
      <c r="T66" s="109" t="s">
        <v>142</v>
      </c>
      <c r="U66" s="25"/>
      <c r="V66" s="26"/>
      <c r="W66" s="26"/>
      <c r="X66" s="25"/>
      <c r="Y66" s="26"/>
      <c r="Z66" s="26"/>
      <c r="AA66" s="26"/>
      <c r="AB66" s="25"/>
      <c r="AC66" s="26"/>
      <c r="AD66" s="26"/>
      <c r="AE66" s="25"/>
      <c r="AF66" s="25"/>
      <c r="AG66" s="26"/>
      <c r="AH66" s="26"/>
      <c r="AI66" s="26"/>
      <c r="AJ66" s="25"/>
      <c r="AK66" s="26"/>
      <c r="AL66" s="26"/>
      <c r="AM66" s="42"/>
      <c r="AN66" s="42"/>
      <c r="AO66" s="42"/>
      <c r="AP66" s="42"/>
      <c r="AQ66" s="39">
        <f t="shared" si="12"/>
        <v>1</v>
      </c>
      <c r="AR66" s="3">
        <f t="shared" si="14"/>
        <v>34</v>
      </c>
      <c r="AS66" s="40">
        <f t="shared" si="9"/>
        <v>2.9411764705882353E-2</v>
      </c>
    </row>
    <row r="67" spans="1:45" s="6" customFormat="1" ht="15" customHeight="1" x14ac:dyDescent="0.2">
      <c r="A67" s="172"/>
      <c r="B67" s="125"/>
      <c r="C67" s="38" t="s">
        <v>78</v>
      </c>
      <c r="D67" s="45"/>
      <c r="E67" s="25"/>
      <c r="F67" s="96"/>
      <c r="G67" s="101"/>
      <c r="H67" s="96"/>
      <c r="I67" s="99"/>
      <c r="J67" s="96"/>
      <c r="K67" s="96"/>
      <c r="L67" s="96"/>
      <c r="M67" s="99"/>
      <c r="N67" s="96"/>
      <c r="O67" s="96"/>
      <c r="P67" s="96"/>
      <c r="Q67" s="99"/>
      <c r="R67" s="96"/>
      <c r="S67" s="96"/>
      <c r="T67" s="96"/>
      <c r="U67" s="25"/>
      <c r="V67" s="26"/>
      <c r="W67" s="26"/>
      <c r="X67" s="25"/>
      <c r="Y67" s="26"/>
      <c r="Z67" s="26"/>
      <c r="AA67" s="26"/>
      <c r="AB67" s="25"/>
      <c r="AC67" s="26"/>
      <c r="AD67" s="26"/>
      <c r="AE67" s="25"/>
      <c r="AF67" s="25"/>
      <c r="AG67" s="26"/>
      <c r="AH67" s="26"/>
      <c r="AI67" s="26"/>
      <c r="AJ67" s="25"/>
      <c r="AK67" s="26"/>
      <c r="AL67" s="26"/>
      <c r="AM67" s="42"/>
      <c r="AN67" s="42"/>
      <c r="AO67" s="42"/>
      <c r="AP67" s="42"/>
      <c r="AQ67" s="39">
        <f t="shared" si="12"/>
        <v>0</v>
      </c>
      <c r="AR67" s="3">
        <f t="shared" si="14"/>
        <v>34</v>
      </c>
      <c r="AS67" s="40">
        <f t="shared" si="9"/>
        <v>0</v>
      </c>
    </row>
    <row r="68" spans="1:45" s="6" customFormat="1" ht="15" customHeight="1" x14ac:dyDescent="0.2">
      <c r="A68" s="172"/>
      <c r="B68" s="126" t="s">
        <v>70</v>
      </c>
      <c r="C68" s="38" t="s">
        <v>76</v>
      </c>
      <c r="D68" s="45"/>
      <c r="E68" s="25"/>
      <c r="F68" s="96"/>
      <c r="G68" s="96"/>
      <c r="H68" s="110" t="s">
        <v>143</v>
      </c>
      <c r="I68" s="96"/>
      <c r="J68" s="96"/>
      <c r="K68" s="96"/>
      <c r="L68" s="96"/>
      <c r="M68" s="99"/>
      <c r="N68" s="96"/>
      <c r="O68" s="96"/>
      <c r="P68" s="96"/>
      <c r="Q68" s="99"/>
      <c r="R68" s="96"/>
      <c r="S68" s="96"/>
      <c r="T68" s="96"/>
      <c r="U68" s="25"/>
      <c r="V68" s="26"/>
      <c r="W68" s="26"/>
      <c r="X68" s="25"/>
      <c r="Y68" s="26"/>
      <c r="Z68" s="26"/>
      <c r="AA68" s="26"/>
      <c r="AB68" s="42"/>
      <c r="AC68" s="42"/>
      <c r="AD68" s="42"/>
      <c r="AE68" s="25"/>
      <c r="AF68" s="25"/>
      <c r="AG68" s="26"/>
      <c r="AH68" s="26"/>
      <c r="AI68" s="26"/>
      <c r="AJ68" s="25"/>
      <c r="AK68" s="26"/>
      <c r="AL68" s="26"/>
      <c r="AM68" s="42"/>
      <c r="AN68" s="42"/>
      <c r="AO68" s="42"/>
      <c r="AP68" s="42"/>
      <c r="AQ68" s="39">
        <f t="shared" si="12"/>
        <v>1</v>
      </c>
      <c r="AR68" s="3">
        <f>34*2</f>
        <v>68</v>
      </c>
      <c r="AS68" s="40">
        <f t="shared" si="9"/>
        <v>1.4705882352941176E-2</v>
      </c>
    </row>
    <row r="69" spans="1:45" s="6" customFormat="1" ht="15" customHeight="1" x14ac:dyDescent="0.2">
      <c r="A69" s="172"/>
      <c r="B69" s="126"/>
      <c r="C69" s="38" t="s">
        <v>77</v>
      </c>
      <c r="D69" s="45"/>
      <c r="E69" s="25"/>
      <c r="F69" s="96"/>
      <c r="G69" s="96"/>
      <c r="H69" s="109" t="s">
        <v>143</v>
      </c>
      <c r="I69" s="99"/>
      <c r="J69" s="96"/>
      <c r="K69" s="96"/>
      <c r="L69" s="96"/>
      <c r="M69" s="99"/>
      <c r="N69" s="96"/>
      <c r="O69" s="96"/>
      <c r="P69" s="96"/>
      <c r="Q69" s="99"/>
      <c r="R69" s="96"/>
      <c r="S69" s="96"/>
      <c r="T69" s="96"/>
      <c r="U69" s="25"/>
      <c r="V69" s="26"/>
      <c r="W69" s="26"/>
      <c r="X69" s="25"/>
      <c r="Y69" s="26"/>
      <c r="Z69" s="26"/>
      <c r="AA69" s="26"/>
      <c r="AB69" s="26"/>
      <c r="AC69" s="26"/>
      <c r="AD69" s="25"/>
      <c r="AE69" s="25"/>
      <c r="AF69" s="25"/>
      <c r="AG69" s="25"/>
      <c r="AH69" s="42"/>
      <c r="AI69" s="42"/>
      <c r="AJ69" s="42"/>
      <c r="AK69" s="26"/>
      <c r="AL69" s="26"/>
      <c r="AM69" s="42"/>
      <c r="AN69" s="42"/>
      <c r="AO69" s="42"/>
      <c r="AP69" s="42"/>
      <c r="AQ69" s="39">
        <f t="shared" si="12"/>
        <v>1</v>
      </c>
      <c r="AR69" s="3">
        <f t="shared" ref="AR69:AR70" si="15">34*2</f>
        <v>68</v>
      </c>
      <c r="AS69" s="40">
        <f t="shared" si="9"/>
        <v>1.4705882352941176E-2</v>
      </c>
    </row>
    <row r="70" spans="1:45" s="6" customFormat="1" ht="15" customHeight="1" x14ac:dyDescent="0.2">
      <c r="A70" s="172"/>
      <c r="B70" s="126"/>
      <c r="C70" s="38" t="s">
        <v>78</v>
      </c>
      <c r="D70" s="45"/>
      <c r="E70" s="25"/>
      <c r="F70" s="26"/>
      <c r="G70" s="26"/>
      <c r="H70" s="26"/>
      <c r="I70" s="25"/>
      <c r="J70" s="26"/>
      <c r="K70" s="26"/>
      <c r="L70" s="26"/>
      <c r="M70" s="25"/>
      <c r="N70" s="26"/>
      <c r="O70" s="26"/>
      <c r="P70" s="26"/>
      <c r="Q70" s="25"/>
      <c r="R70" s="26"/>
      <c r="S70" s="26"/>
      <c r="T70" s="26"/>
      <c r="U70" s="25"/>
      <c r="V70" s="26"/>
      <c r="W70" s="26"/>
      <c r="X70" s="25"/>
      <c r="Y70" s="26"/>
      <c r="Z70" s="26"/>
      <c r="AA70" s="26"/>
      <c r="AB70" s="26"/>
      <c r="AC70" s="26"/>
      <c r="AD70" s="25"/>
      <c r="AE70" s="25"/>
      <c r="AF70" s="25"/>
      <c r="AG70" s="25"/>
      <c r="AH70" s="42"/>
      <c r="AI70" s="42"/>
      <c r="AJ70" s="42"/>
      <c r="AK70" s="26"/>
      <c r="AL70" s="26"/>
      <c r="AM70" s="42"/>
      <c r="AN70" s="42"/>
      <c r="AO70" s="42"/>
      <c r="AP70" s="42"/>
      <c r="AQ70" s="39">
        <f t="shared" si="12"/>
        <v>0</v>
      </c>
      <c r="AR70" s="3">
        <f t="shared" si="15"/>
        <v>68</v>
      </c>
      <c r="AS70" s="40">
        <f t="shared" si="9"/>
        <v>0</v>
      </c>
    </row>
    <row r="71" spans="1:45" s="6" customFormat="1" ht="20.25" customHeight="1" x14ac:dyDescent="0.2">
      <c r="A71" s="68"/>
      <c r="B71" s="69"/>
      <c r="C71" s="69"/>
      <c r="D71" s="69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8"/>
      <c r="AN71" s="68"/>
      <c r="AO71" s="68"/>
      <c r="AP71" s="68"/>
      <c r="AQ71" s="68"/>
      <c r="AR71" s="68"/>
      <c r="AS71" s="68"/>
    </row>
    <row r="72" spans="1:45" s="48" customFormat="1" ht="123" customHeight="1" x14ac:dyDescent="0.2">
      <c r="A72" s="163" t="s">
        <v>23</v>
      </c>
      <c r="B72" s="163"/>
      <c r="C72" s="163"/>
      <c r="D72" s="163"/>
      <c r="E72" s="168" t="s">
        <v>39</v>
      </c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70"/>
      <c r="AQ72" s="129" t="s">
        <v>19</v>
      </c>
      <c r="AR72" s="129" t="s">
        <v>21</v>
      </c>
      <c r="AS72" s="138" t="s">
        <v>20</v>
      </c>
    </row>
    <row r="73" spans="1:45" s="48" customFormat="1" x14ac:dyDescent="0.2">
      <c r="A73" s="139" t="s">
        <v>0</v>
      </c>
      <c r="B73" s="140"/>
      <c r="C73" s="123" t="s">
        <v>60</v>
      </c>
      <c r="D73" s="22" t="s">
        <v>17</v>
      </c>
      <c r="E73" s="126" t="s">
        <v>1</v>
      </c>
      <c r="F73" s="126"/>
      <c r="G73" s="126"/>
      <c r="H73" s="126"/>
      <c r="I73" s="126" t="s">
        <v>2</v>
      </c>
      <c r="J73" s="126"/>
      <c r="K73" s="126"/>
      <c r="L73" s="126"/>
      <c r="M73" s="126" t="s">
        <v>3</v>
      </c>
      <c r="N73" s="126"/>
      <c r="O73" s="126"/>
      <c r="P73" s="126"/>
      <c r="Q73" s="126" t="s">
        <v>4</v>
      </c>
      <c r="R73" s="126"/>
      <c r="S73" s="126"/>
      <c r="T73" s="126"/>
      <c r="U73" s="126" t="s">
        <v>5</v>
      </c>
      <c r="V73" s="126"/>
      <c r="W73" s="126"/>
      <c r="X73" s="126" t="s">
        <v>6</v>
      </c>
      <c r="Y73" s="126"/>
      <c r="Z73" s="126"/>
      <c r="AA73" s="126"/>
      <c r="AB73" s="126" t="s">
        <v>7</v>
      </c>
      <c r="AC73" s="126"/>
      <c r="AD73" s="126"/>
      <c r="AE73" s="126" t="s">
        <v>8</v>
      </c>
      <c r="AF73" s="126"/>
      <c r="AG73" s="126"/>
      <c r="AH73" s="126"/>
      <c r="AI73" s="126"/>
      <c r="AJ73" s="126" t="s">
        <v>9</v>
      </c>
      <c r="AK73" s="126"/>
      <c r="AL73" s="126"/>
      <c r="AM73" s="126" t="s">
        <v>10</v>
      </c>
      <c r="AN73" s="126"/>
      <c r="AO73" s="126"/>
      <c r="AP73" s="126"/>
      <c r="AQ73" s="129"/>
      <c r="AR73" s="129"/>
      <c r="AS73" s="138"/>
    </row>
    <row r="74" spans="1:45" s="48" customFormat="1" x14ac:dyDescent="0.2">
      <c r="A74" s="141"/>
      <c r="B74" s="142"/>
      <c r="C74" s="125"/>
      <c r="D74" s="22" t="s">
        <v>18</v>
      </c>
      <c r="E74" s="5">
        <v>1</v>
      </c>
      <c r="F74" s="5">
        <v>2</v>
      </c>
      <c r="G74" s="5">
        <v>3</v>
      </c>
      <c r="H74" s="5">
        <v>4</v>
      </c>
      <c r="I74" s="5">
        <v>5</v>
      </c>
      <c r="J74" s="5">
        <v>6</v>
      </c>
      <c r="K74" s="5">
        <v>7</v>
      </c>
      <c r="L74" s="5">
        <v>8</v>
      </c>
      <c r="M74" s="5">
        <v>9</v>
      </c>
      <c r="N74" s="5">
        <v>10</v>
      </c>
      <c r="O74" s="5">
        <v>11</v>
      </c>
      <c r="P74" s="5">
        <v>12</v>
      </c>
      <c r="Q74" s="5">
        <v>13</v>
      </c>
      <c r="R74" s="5">
        <v>14</v>
      </c>
      <c r="S74" s="5">
        <v>15</v>
      </c>
      <c r="T74" s="5">
        <v>16</v>
      </c>
      <c r="U74" s="5">
        <v>17</v>
      </c>
      <c r="V74" s="5">
        <v>18</v>
      </c>
      <c r="W74" s="5">
        <v>19</v>
      </c>
      <c r="X74" s="5">
        <v>20</v>
      </c>
      <c r="Y74" s="5">
        <v>21</v>
      </c>
      <c r="Z74" s="5">
        <v>22</v>
      </c>
      <c r="AA74" s="5">
        <v>23</v>
      </c>
      <c r="AB74" s="5">
        <v>24</v>
      </c>
      <c r="AC74" s="5">
        <v>25</v>
      </c>
      <c r="AD74" s="5">
        <v>26</v>
      </c>
      <c r="AE74" s="5">
        <v>27</v>
      </c>
      <c r="AF74" s="5">
        <v>28</v>
      </c>
      <c r="AG74" s="5">
        <v>29</v>
      </c>
      <c r="AH74" s="5">
        <v>30</v>
      </c>
      <c r="AI74" s="5">
        <v>31</v>
      </c>
      <c r="AJ74" s="5">
        <v>32</v>
      </c>
      <c r="AK74" s="5">
        <v>33</v>
      </c>
      <c r="AL74" s="5">
        <v>34</v>
      </c>
      <c r="AM74" s="5">
        <v>35</v>
      </c>
      <c r="AN74" s="5">
        <v>36</v>
      </c>
      <c r="AO74" s="5">
        <v>37</v>
      </c>
      <c r="AP74" s="5">
        <v>38</v>
      </c>
      <c r="AQ74" s="129"/>
      <c r="AR74" s="129"/>
      <c r="AS74" s="138"/>
    </row>
    <row r="75" spans="1:45" ht="12.75" customHeight="1" x14ac:dyDescent="0.2">
      <c r="A75" s="160" t="s">
        <v>24</v>
      </c>
      <c r="B75" s="123" t="s">
        <v>13</v>
      </c>
      <c r="C75" s="38" t="s">
        <v>79</v>
      </c>
      <c r="D75" s="24"/>
      <c r="E75" s="95"/>
      <c r="F75" s="96"/>
      <c r="G75" s="109" t="s">
        <v>146</v>
      </c>
      <c r="H75" s="96"/>
      <c r="I75" s="96"/>
      <c r="J75" s="96"/>
      <c r="K75" s="109" t="s">
        <v>147</v>
      </c>
      <c r="L75" s="96"/>
      <c r="M75" s="96"/>
      <c r="N75" s="96"/>
      <c r="O75" s="109" t="s">
        <v>148</v>
      </c>
      <c r="P75" s="96"/>
      <c r="Q75" s="96"/>
      <c r="R75" s="96"/>
      <c r="S75" s="96"/>
      <c r="T75" s="109" t="s">
        <v>129</v>
      </c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112"/>
      <c r="AN75" s="70"/>
      <c r="AO75" s="70"/>
      <c r="AP75" s="7"/>
      <c r="AQ75" s="7">
        <f t="shared" ref="AQ75:AQ97" si="16">SUM(E75:AP75)</f>
        <v>0</v>
      </c>
      <c r="AR75" s="50">
        <f>34*5</f>
        <v>170</v>
      </c>
      <c r="AS75" s="8">
        <f t="shared" ref="AS75:AS97" si="17">AQ75/AR75</f>
        <v>0</v>
      </c>
    </row>
    <row r="76" spans="1:45" ht="12.75" customHeight="1" x14ac:dyDescent="0.2">
      <c r="A76" s="160"/>
      <c r="B76" s="124"/>
      <c r="C76" s="38" t="s">
        <v>80</v>
      </c>
      <c r="D76" s="24"/>
      <c r="E76" s="95"/>
      <c r="F76" s="96"/>
      <c r="G76" s="109" t="s">
        <v>146</v>
      </c>
      <c r="H76" s="96"/>
      <c r="I76" s="96"/>
      <c r="J76" s="96"/>
      <c r="K76" s="109" t="s">
        <v>147</v>
      </c>
      <c r="L76" s="96"/>
      <c r="M76" s="96"/>
      <c r="N76" s="96"/>
      <c r="O76" s="109" t="s">
        <v>148</v>
      </c>
      <c r="P76" s="96"/>
      <c r="Q76" s="96"/>
      <c r="R76" s="96"/>
      <c r="S76" s="96"/>
      <c r="T76" s="109" t="s">
        <v>129</v>
      </c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112"/>
      <c r="AN76" s="70"/>
      <c r="AO76" s="70"/>
      <c r="AP76" s="7"/>
      <c r="AQ76" s="7">
        <f t="shared" si="16"/>
        <v>0</v>
      </c>
      <c r="AR76" s="50">
        <f t="shared" ref="AR76" si="18">34*5</f>
        <v>170</v>
      </c>
      <c r="AS76" s="8">
        <f t="shared" si="17"/>
        <v>0</v>
      </c>
    </row>
    <row r="77" spans="1:45" ht="12.75" customHeight="1" x14ac:dyDescent="0.2">
      <c r="A77" s="160"/>
      <c r="B77" s="123" t="s">
        <v>11</v>
      </c>
      <c r="C77" s="23" t="s">
        <v>79</v>
      </c>
      <c r="D77" s="24"/>
      <c r="E77" s="95"/>
      <c r="F77" s="109" t="s">
        <v>149</v>
      </c>
      <c r="G77" s="96"/>
      <c r="H77" s="96"/>
      <c r="I77" s="96"/>
      <c r="J77" s="109" t="s">
        <v>150</v>
      </c>
      <c r="K77" s="96"/>
      <c r="L77" s="96"/>
      <c r="M77" s="96"/>
      <c r="N77" s="96"/>
      <c r="O77" s="96"/>
      <c r="P77" s="109" t="s">
        <v>151</v>
      </c>
      <c r="Q77" s="96"/>
      <c r="R77" s="96"/>
      <c r="S77" s="96"/>
      <c r="T77" s="109" t="s">
        <v>137</v>
      </c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112"/>
      <c r="AN77" s="70"/>
      <c r="AO77" s="70"/>
      <c r="AP77" s="7"/>
      <c r="AQ77" s="7">
        <f t="shared" si="16"/>
        <v>0</v>
      </c>
      <c r="AR77" s="50">
        <f>34*4</f>
        <v>136</v>
      </c>
      <c r="AS77" s="8">
        <f t="shared" si="17"/>
        <v>0</v>
      </c>
    </row>
    <row r="78" spans="1:45" ht="12.75" customHeight="1" x14ac:dyDescent="0.2">
      <c r="A78" s="160"/>
      <c r="B78" s="124"/>
      <c r="C78" s="38" t="s">
        <v>80</v>
      </c>
      <c r="D78" s="24"/>
      <c r="E78" s="95"/>
      <c r="F78" s="109" t="s">
        <v>149</v>
      </c>
      <c r="G78" s="96"/>
      <c r="H78" s="96"/>
      <c r="I78" s="96"/>
      <c r="J78" s="109" t="s">
        <v>150</v>
      </c>
      <c r="K78" s="96"/>
      <c r="L78" s="96"/>
      <c r="M78" s="96"/>
      <c r="N78" s="96"/>
      <c r="O78" s="96"/>
      <c r="P78" s="109" t="s">
        <v>151</v>
      </c>
      <c r="Q78" s="96"/>
      <c r="R78" s="96"/>
      <c r="S78" s="96"/>
      <c r="T78" s="109" t="s">
        <v>137</v>
      </c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112"/>
      <c r="AN78" s="70"/>
      <c r="AO78" s="70"/>
      <c r="AP78" s="7"/>
      <c r="AQ78" s="7">
        <f t="shared" si="16"/>
        <v>0</v>
      </c>
      <c r="AR78" s="50">
        <f t="shared" ref="AR78:AR80" si="19">34*4</f>
        <v>136</v>
      </c>
      <c r="AS78" s="8">
        <f t="shared" si="17"/>
        <v>0</v>
      </c>
    </row>
    <row r="79" spans="1:45" ht="12.75" customHeight="1" x14ac:dyDescent="0.2">
      <c r="A79" s="160"/>
      <c r="B79" s="123" t="s">
        <v>15</v>
      </c>
      <c r="C79" s="23" t="s">
        <v>79</v>
      </c>
      <c r="D79" s="24"/>
      <c r="E79" s="95"/>
      <c r="F79" s="96"/>
      <c r="G79" s="96"/>
      <c r="H79" s="109" t="s">
        <v>144</v>
      </c>
      <c r="I79" s="96"/>
      <c r="J79" s="96"/>
      <c r="K79" s="109" t="s">
        <v>138</v>
      </c>
      <c r="L79" s="96"/>
      <c r="M79" s="96"/>
      <c r="N79" s="96"/>
      <c r="O79" s="96"/>
      <c r="P79" s="109" t="s">
        <v>152</v>
      </c>
      <c r="Q79" s="96"/>
      <c r="R79" s="96"/>
      <c r="S79" s="109" t="s">
        <v>133</v>
      </c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112"/>
      <c r="AN79" s="70"/>
      <c r="AO79" s="70"/>
      <c r="AP79" s="7"/>
      <c r="AQ79" s="7">
        <f t="shared" si="16"/>
        <v>0</v>
      </c>
      <c r="AR79" s="50">
        <f>34*4</f>
        <v>136</v>
      </c>
      <c r="AS79" s="8">
        <f t="shared" si="17"/>
        <v>0</v>
      </c>
    </row>
    <row r="80" spans="1:45" ht="12.75" customHeight="1" x14ac:dyDescent="0.2">
      <c r="A80" s="160"/>
      <c r="B80" s="124"/>
      <c r="C80" s="38" t="s">
        <v>80</v>
      </c>
      <c r="D80" s="24"/>
      <c r="E80" s="95"/>
      <c r="F80" s="96"/>
      <c r="G80" s="96"/>
      <c r="H80" s="109" t="s">
        <v>144</v>
      </c>
      <c r="I80" s="96"/>
      <c r="J80" s="96"/>
      <c r="K80" s="109" t="s">
        <v>138</v>
      </c>
      <c r="L80" s="96"/>
      <c r="M80" s="96"/>
      <c r="N80" s="96"/>
      <c r="O80" s="96"/>
      <c r="P80" s="109" t="s">
        <v>152</v>
      </c>
      <c r="Q80" s="96"/>
      <c r="R80" s="96"/>
      <c r="S80" s="109" t="s">
        <v>133</v>
      </c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112"/>
      <c r="AJ80" s="112"/>
      <c r="AK80" s="96"/>
      <c r="AL80" s="96"/>
      <c r="AM80" s="112"/>
      <c r="AN80" s="70"/>
      <c r="AO80" s="70"/>
      <c r="AP80" s="7"/>
      <c r="AQ80" s="7">
        <f t="shared" si="16"/>
        <v>0</v>
      </c>
      <c r="AR80" s="50">
        <f t="shared" si="19"/>
        <v>136</v>
      </c>
      <c r="AS80" s="8">
        <f t="shared" si="17"/>
        <v>0</v>
      </c>
    </row>
    <row r="81" spans="1:45" ht="12.75" customHeight="1" x14ac:dyDescent="0.2">
      <c r="A81" s="160"/>
      <c r="B81" s="126" t="s">
        <v>16</v>
      </c>
      <c r="C81" s="38" t="s">
        <v>79</v>
      </c>
      <c r="D81" s="24"/>
      <c r="E81" s="95"/>
      <c r="F81" s="96"/>
      <c r="G81" s="96"/>
      <c r="H81" s="96"/>
      <c r="I81" s="96"/>
      <c r="J81" s="96"/>
      <c r="K81" s="109" t="s">
        <v>131</v>
      </c>
      <c r="L81" s="96"/>
      <c r="M81" s="96"/>
      <c r="N81" s="96"/>
      <c r="O81" s="96"/>
      <c r="P81" s="96"/>
      <c r="Q81" s="96"/>
      <c r="R81" s="96"/>
      <c r="S81" s="109" t="s">
        <v>153</v>
      </c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112"/>
      <c r="AJ81" s="112"/>
      <c r="AK81" s="96"/>
      <c r="AL81" s="96"/>
      <c r="AM81" s="112"/>
      <c r="AN81" s="70"/>
      <c r="AO81" s="70"/>
      <c r="AP81" s="7"/>
      <c r="AQ81" s="7">
        <f t="shared" si="16"/>
        <v>0</v>
      </c>
      <c r="AR81" s="50">
        <f>34*2</f>
        <v>68</v>
      </c>
      <c r="AS81" s="8">
        <f t="shared" si="17"/>
        <v>0</v>
      </c>
    </row>
    <row r="82" spans="1:45" ht="12.75" customHeight="1" x14ac:dyDescent="0.2">
      <c r="A82" s="160"/>
      <c r="B82" s="126"/>
      <c r="C82" s="38" t="s">
        <v>80</v>
      </c>
      <c r="D82" s="24"/>
      <c r="E82" s="95"/>
      <c r="F82" s="96"/>
      <c r="G82" s="96"/>
      <c r="H82" s="96"/>
      <c r="I82" s="96"/>
      <c r="J82" s="96"/>
      <c r="K82" s="109" t="s">
        <v>131</v>
      </c>
      <c r="L82" s="96"/>
      <c r="M82" s="96"/>
      <c r="N82" s="96"/>
      <c r="O82" s="96"/>
      <c r="P82" s="96"/>
      <c r="Q82" s="96"/>
      <c r="R82" s="96"/>
      <c r="S82" s="109" t="s">
        <v>153</v>
      </c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112"/>
      <c r="AJ82" s="112"/>
      <c r="AK82" s="96"/>
      <c r="AL82" s="96"/>
      <c r="AM82" s="112"/>
      <c r="AN82" s="70"/>
      <c r="AO82" s="70"/>
      <c r="AP82" s="7"/>
      <c r="AQ82" s="7">
        <f t="shared" si="16"/>
        <v>0</v>
      </c>
      <c r="AR82" s="50">
        <f t="shared" ref="AR82:AR84" si="20">34*2</f>
        <v>68</v>
      </c>
      <c r="AS82" s="8">
        <f t="shared" si="17"/>
        <v>0</v>
      </c>
    </row>
    <row r="83" spans="1:45" x14ac:dyDescent="0.2">
      <c r="A83" s="160"/>
      <c r="B83" s="126" t="s">
        <v>72</v>
      </c>
      <c r="C83" s="38" t="s">
        <v>79</v>
      </c>
      <c r="D83" s="21"/>
      <c r="E83" s="95"/>
      <c r="F83" s="96"/>
      <c r="G83" s="96"/>
      <c r="H83" s="96"/>
      <c r="I83" s="96"/>
      <c r="J83" s="96"/>
      <c r="K83" s="109" t="s">
        <v>157</v>
      </c>
      <c r="L83" s="96"/>
      <c r="M83" s="96"/>
      <c r="N83" s="96"/>
      <c r="O83" s="96"/>
      <c r="P83" s="96"/>
      <c r="Q83" s="96"/>
      <c r="R83" s="96"/>
      <c r="S83" s="96"/>
      <c r="T83" s="109" t="s">
        <v>158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112"/>
      <c r="AJ83" s="112"/>
      <c r="AK83" s="96"/>
      <c r="AL83" s="96"/>
      <c r="AM83" s="112"/>
      <c r="AN83" s="70"/>
      <c r="AO83" s="70"/>
      <c r="AP83" s="7"/>
      <c r="AQ83" s="7">
        <f t="shared" si="16"/>
        <v>0</v>
      </c>
      <c r="AR83" s="50">
        <f>34*2</f>
        <v>68</v>
      </c>
      <c r="AS83" s="8">
        <f t="shared" si="17"/>
        <v>0</v>
      </c>
    </row>
    <row r="84" spans="1:45" ht="12.75" customHeight="1" x14ac:dyDescent="0.2">
      <c r="A84" s="160"/>
      <c r="B84" s="126"/>
      <c r="C84" s="38" t="s">
        <v>80</v>
      </c>
      <c r="D84" s="24"/>
      <c r="E84" s="95"/>
      <c r="F84" s="96"/>
      <c r="G84" s="96"/>
      <c r="H84" s="96"/>
      <c r="I84" s="96"/>
      <c r="J84" s="96"/>
      <c r="K84" s="109" t="s">
        <v>157</v>
      </c>
      <c r="L84" s="96"/>
      <c r="M84" s="96"/>
      <c r="N84" s="96"/>
      <c r="O84" s="96"/>
      <c r="P84" s="96"/>
      <c r="Q84" s="96"/>
      <c r="R84" s="96"/>
      <c r="S84" s="96"/>
      <c r="T84" s="107" t="s">
        <v>158</v>
      </c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112"/>
      <c r="AJ84" s="112"/>
      <c r="AK84" s="96"/>
      <c r="AL84" s="96"/>
      <c r="AM84" s="112"/>
      <c r="AN84" s="70"/>
      <c r="AO84" s="70"/>
      <c r="AP84" s="7"/>
      <c r="AQ84" s="7">
        <f t="shared" si="16"/>
        <v>0</v>
      </c>
      <c r="AR84" s="50">
        <f t="shared" si="20"/>
        <v>68</v>
      </c>
      <c r="AS84" s="8">
        <f t="shared" si="17"/>
        <v>0</v>
      </c>
    </row>
    <row r="85" spans="1:45" ht="12.75" customHeight="1" x14ac:dyDescent="0.2">
      <c r="A85" s="160"/>
      <c r="B85" s="126" t="s">
        <v>82</v>
      </c>
      <c r="C85" s="38" t="s">
        <v>79</v>
      </c>
      <c r="D85" s="24"/>
      <c r="E85" s="95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100"/>
      <c r="AK85" s="96"/>
      <c r="AL85" s="96"/>
      <c r="AM85" s="112"/>
      <c r="AN85" s="70"/>
      <c r="AO85" s="70"/>
      <c r="AP85" s="7"/>
      <c r="AQ85" s="7">
        <f t="shared" si="16"/>
        <v>0</v>
      </c>
      <c r="AR85" s="3">
        <f>34*1</f>
        <v>34</v>
      </c>
      <c r="AS85" s="8">
        <f t="shared" si="17"/>
        <v>0</v>
      </c>
    </row>
    <row r="86" spans="1:45" ht="12.75" customHeight="1" x14ac:dyDescent="0.2">
      <c r="A86" s="160"/>
      <c r="B86" s="126"/>
      <c r="C86" s="38" t="s">
        <v>80</v>
      </c>
      <c r="D86" s="24"/>
      <c r="E86" s="95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100"/>
      <c r="AJ86" s="96"/>
      <c r="AK86" s="96"/>
      <c r="AL86" s="96"/>
      <c r="AM86" s="112"/>
      <c r="AN86" s="70"/>
      <c r="AO86" s="70"/>
      <c r="AP86" s="7"/>
      <c r="AQ86" s="7">
        <f t="shared" si="16"/>
        <v>0</v>
      </c>
      <c r="AR86" s="3">
        <f t="shared" ref="AR86:AR94" si="21">34*1</f>
        <v>34</v>
      </c>
      <c r="AS86" s="8">
        <f t="shared" si="17"/>
        <v>0</v>
      </c>
    </row>
    <row r="87" spans="1:45" ht="12.75" customHeight="1" x14ac:dyDescent="0.2">
      <c r="A87" s="160"/>
      <c r="B87" s="126"/>
      <c r="C87" s="38" t="s">
        <v>81</v>
      </c>
      <c r="D87" s="21"/>
      <c r="E87" s="95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100"/>
      <c r="AJ87" s="96"/>
      <c r="AK87" s="96"/>
      <c r="AL87" s="96"/>
      <c r="AM87" s="112"/>
      <c r="AN87" s="70"/>
      <c r="AO87" s="70"/>
      <c r="AP87" s="7"/>
      <c r="AQ87" s="7">
        <f t="shared" si="16"/>
        <v>0</v>
      </c>
      <c r="AR87" s="3">
        <f t="shared" si="21"/>
        <v>34</v>
      </c>
      <c r="AS87" s="8">
        <f t="shared" si="17"/>
        <v>0</v>
      </c>
    </row>
    <row r="88" spans="1:45" ht="12.75" customHeight="1" x14ac:dyDescent="0.2">
      <c r="A88" s="160"/>
      <c r="B88" s="126" t="s">
        <v>52</v>
      </c>
      <c r="C88" s="38" t="s">
        <v>79</v>
      </c>
      <c r="D88" s="21"/>
      <c r="E88" s="95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109" t="s">
        <v>154</v>
      </c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100"/>
      <c r="AJ88" s="96"/>
      <c r="AK88" s="96"/>
      <c r="AL88" s="96"/>
      <c r="AM88" s="112"/>
      <c r="AN88" s="70"/>
      <c r="AO88" s="70"/>
      <c r="AP88" s="7"/>
      <c r="AQ88" s="7">
        <f t="shared" si="16"/>
        <v>0</v>
      </c>
      <c r="AR88" s="3">
        <f t="shared" si="21"/>
        <v>34</v>
      </c>
      <c r="AS88" s="8">
        <f t="shared" si="17"/>
        <v>0</v>
      </c>
    </row>
    <row r="89" spans="1:45" ht="12.75" customHeight="1" x14ac:dyDescent="0.2">
      <c r="A89" s="160"/>
      <c r="B89" s="126"/>
      <c r="C89" s="38" t="s">
        <v>80</v>
      </c>
      <c r="D89" s="21"/>
      <c r="E89" s="95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109" t="s">
        <v>154</v>
      </c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100"/>
      <c r="AJ89" s="96"/>
      <c r="AK89" s="96"/>
      <c r="AL89" s="96"/>
      <c r="AM89" s="112"/>
      <c r="AN89" s="70"/>
      <c r="AO89" s="70"/>
      <c r="AP89" s="7"/>
      <c r="AQ89" s="7">
        <f t="shared" si="16"/>
        <v>0</v>
      </c>
      <c r="AR89" s="3">
        <f t="shared" si="21"/>
        <v>34</v>
      </c>
      <c r="AS89" s="8">
        <f t="shared" si="17"/>
        <v>0</v>
      </c>
    </row>
    <row r="90" spans="1:45" ht="12.75" customHeight="1" x14ac:dyDescent="0.2">
      <c r="A90" s="160"/>
      <c r="B90" s="123" t="s">
        <v>53</v>
      </c>
      <c r="C90" s="38" t="s">
        <v>79</v>
      </c>
      <c r="D90" s="21"/>
      <c r="E90" s="95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109" t="s">
        <v>128</v>
      </c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100"/>
      <c r="AJ90" s="96"/>
      <c r="AK90" s="96"/>
      <c r="AL90" s="96"/>
      <c r="AM90" s="112"/>
      <c r="AN90" s="70"/>
      <c r="AO90" s="70"/>
      <c r="AP90" s="7"/>
      <c r="AQ90" s="7">
        <f t="shared" si="16"/>
        <v>0</v>
      </c>
      <c r="AR90" s="3">
        <f t="shared" si="21"/>
        <v>34</v>
      </c>
      <c r="AS90" s="8">
        <f t="shared" si="17"/>
        <v>0</v>
      </c>
    </row>
    <row r="91" spans="1:45" ht="12.75" customHeight="1" x14ac:dyDescent="0.2">
      <c r="A91" s="160"/>
      <c r="B91" s="124"/>
      <c r="C91" s="38" t="s">
        <v>80</v>
      </c>
      <c r="D91" s="21"/>
      <c r="E91" s="95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109" t="s">
        <v>128</v>
      </c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100"/>
      <c r="AJ91" s="96"/>
      <c r="AK91" s="96"/>
      <c r="AL91" s="96"/>
      <c r="AM91" s="112"/>
      <c r="AN91" s="70"/>
      <c r="AO91" s="70"/>
      <c r="AP91" s="7"/>
      <c r="AQ91" s="7">
        <f t="shared" si="16"/>
        <v>0</v>
      </c>
      <c r="AR91" s="3">
        <f t="shared" si="21"/>
        <v>34</v>
      </c>
      <c r="AS91" s="8">
        <f t="shared" si="17"/>
        <v>0</v>
      </c>
    </row>
    <row r="92" spans="1:45" ht="12.75" customHeight="1" x14ac:dyDescent="0.2">
      <c r="A92" s="160"/>
      <c r="B92" s="125"/>
      <c r="C92" s="38" t="s">
        <v>81</v>
      </c>
      <c r="D92" s="21"/>
      <c r="E92" s="95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100"/>
      <c r="AJ92" s="96"/>
      <c r="AK92" s="96"/>
      <c r="AL92" s="96"/>
      <c r="AM92" s="112"/>
      <c r="AN92" s="70"/>
      <c r="AO92" s="70"/>
      <c r="AP92" s="7"/>
      <c r="AQ92" s="7">
        <f t="shared" si="16"/>
        <v>0</v>
      </c>
      <c r="AR92" s="3">
        <f t="shared" si="21"/>
        <v>34</v>
      </c>
      <c r="AS92" s="8">
        <f t="shared" si="17"/>
        <v>0</v>
      </c>
    </row>
    <row r="93" spans="1:45" ht="12.75" customHeight="1" x14ac:dyDescent="0.2">
      <c r="A93" s="160"/>
      <c r="B93" s="123" t="s">
        <v>54</v>
      </c>
      <c r="C93" s="38" t="s">
        <v>79</v>
      </c>
      <c r="D93" s="21"/>
      <c r="E93" s="95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109" t="s">
        <v>156</v>
      </c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100"/>
      <c r="AJ93" s="96"/>
      <c r="AK93" s="96"/>
      <c r="AL93" s="96"/>
      <c r="AM93" s="112"/>
      <c r="AN93" s="70"/>
      <c r="AO93" s="70"/>
      <c r="AP93" s="7"/>
      <c r="AQ93" s="7">
        <f t="shared" si="16"/>
        <v>0</v>
      </c>
      <c r="AR93" s="3">
        <f t="shared" si="21"/>
        <v>34</v>
      </c>
      <c r="AS93" s="8">
        <f t="shared" si="17"/>
        <v>0</v>
      </c>
    </row>
    <row r="94" spans="1:45" ht="12.75" customHeight="1" x14ac:dyDescent="0.2">
      <c r="A94" s="160"/>
      <c r="B94" s="124"/>
      <c r="C94" s="38" t="s">
        <v>80</v>
      </c>
      <c r="D94" s="21"/>
      <c r="E94" s="95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109" t="s">
        <v>156</v>
      </c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100"/>
      <c r="AG94" s="100"/>
      <c r="AH94" s="96"/>
      <c r="AI94" s="96"/>
      <c r="AJ94" s="112"/>
      <c r="AK94" s="100"/>
      <c r="AL94" s="96"/>
      <c r="AM94" s="112"/>
      <c r="AN94" s="70"/>
      <c r="AO94" s="70"/>
      <c r="AP94" s="7"/>
      <c r="AQ94" s="7">
        <f t="shared" si="16"/>
        <v>0</v>
      </c>
      <c r="AR94" s="3">
        <f t="shared" si="21"/>
        <v>34</v>
      </c>
      <c r="AS94" s="8">
        <f t="shared" si="17"/>
        <v>0</v>
      </c>
    </row>
    <row r="95" spans="1:45" ht="12.75" customHeight="1" x14ac:dyDescent="0.2">
      <c r="A95" s="160"/>
      <c r="B95" s="126" t="s">
        <v>70</v>
      </c>
      <c r="C95" s="38" t="s">
        <v>79</v>
      </c>
      <c r="D95" s="24"/>
      <c r="E95" s="95"/>
      <c r="F95" s="96"/>
      <c r="G95" s="96"/>
      <c r="H95" s="109" t="s">
        <v>155</v>
      </c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100"/>
      <c r="AI95" s="100"/>
      <c r="AJ95" s="112"/>
      <c r="AK95" s="96"/>
      <c r="AL95" s="96"/>
      <c r="AM95" s="112"/>
      <c r="AN95" s="70"/>
      <c r="AO95" s="70"/>
      <c r="AP95" s="7"/>
      <c r="AQ95" s="7">
        <f t="shared" si="16"/>
        <v>0</v>
      </c>
      <c r="AR95" s="50">
        <f t="shared" ref="AR95:AR97" si="22">34*2</f>
        <v>68</v>
      </c>
      <c r="AS95" s="8">
        <f t="shared" si="17"/>
        <v>0</v>
      </c>
    </row>
    <row r="96" spans="1:45" ht="12.75" customHeight="1" x14ac:dyDescent="0.2">
      <c r="A96" s="160"/>
      <c r="B96" s="126"/>
      <c r="C96" s="38" t="s">
        <v>80</v>
      </c>
      <c r="D96" s="24"/>
      <c r="E96" s="95"/>
      <c r="F96" s="96"/>
      <c r="G96" s="96"/>
      <c r="H96" s="109" t="s">
        <v>155</v>
      </c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100"/>
      <c r="AI96" s="100"/>
      <c r="AJ96" s="112"/>
      <c r="AK96" s="96"/>
      <c r="AL96" s="96"/>
      <c r="AM96" s="112"/>
      <c r="AN96" s="70"/>
      <c r="AO96" s="70"/>
      <c r="AP96" s="7"/>
      <c r="AQ96" s="7">
        <f t="shared" si="16"/>
        <v>0</v>
      </c>
      <c r="AR96" s="50">
        <f t="shared" si="22"/>
        <v>68</v>
      </c>
      <c r="AS96" s="8">
        <f t="shared" si="17"/>
        <v>0</v>
      </c>
    </row>
    <row r="97" spans="1:45" ht="12.75" customHeight="1" x14ac:dyDescent="0.2">
      <c r="A97" s="160"/>
      <c r="B97" s="126"/>
      <c r="C97" s="38" t="s">
        <v>81</v>
      </c>
      <c r="D97" s="24"/>
      <c r="E97" s="95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100"/>
      <c r="AI97" s="100"/>
      <c r="AJ97" s="112"/>
      <c r="AK97" s="96"/>
      <c r="AL97" s="96"/>
      <c r="AM97" s="112"/>
      <c r="AN97" s="70"/>
      <c r="AO97" s="70"/>
      <c r="AP97" s="7"/>
      <c r="AQ97" s="7">
        <f t="shared" si="16"/>
        <v>0</v>
      </c>
      <c r="AR97" s="50">
        <f t="shared" si="22"/>
        <v>68</v>
      </c>
      <c r="AS97" s="8">
        <f t="shared" si="17"/>
        <v>0</v>
      </c>
    </row>
    <row r="98" spans="1:45" ht="27" customHeight="1" x14ac:dyDescent="0.2">
      <c r="A98" s="68"/>
      <c r="B98" s="69"/>
      <c r="C98" s="69"/>
      <c r="D98" s="69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8"/>
      <c r="AN98" s="68"/>
      <c r="AO98" s="68"/>
      <c r="AP98" s="68"/>
      <c r="AQ98" s="68"/>
      <c r="AR98" s="68"/>
      <c r="AS98" s="68"/>
    </row>
    <row r="99" spans="1:45" s="44" customFormat="1" ht="90.75" customHeight="1" x14ac:dyDescent="0.2">
      <c r="A99" s="163" t="s">
        <v>25</v>
      </c>
      <c r="B99" s="163"/>
      <c r="C99" s="163"/>
      <c r="D99" s="163"/>
      <c r="E99" s="127" t="s">
        <v>39</v>
      </c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9" t="s">
        <v>19</v>
      </c>
      <c r="AR99" s="129" t="s">
        <v>21</v>
      </c>
      <c r="AS99" s="138" t="s">
        <v>20</v>
      </c>
    </row>
    <row r="100" spans="1:45" s="44" customFormat="1" ht="21" customHeight="1" x14ac:dyDescent="0.2">
      <c r="A100" s="126" t="s">
        <v>0</v>
      </c>
      <c r="B100" s="126"/>
      <c r="C100" s="126"/>
      <c r="D100" s="22" t="s">
        <v>17</v>
      </c>
      <c r="E100" s="126" t="s">
        <v>1</v>
      </c>
      <c r="F100" s="126"/>
      <c r="G100" s="126"/>
      <c r="H100" s="126"/>
      <c r="I100" s="126" t="s">
        <v>2</v>
      </c>
      <c r="J100" s="126"/>
      <c r="K100" s="126"/>
      <c r="L100" s="126"/>
      <c r="M100" s="126" t="s">
        <v>3</v>
      </c>
      <c r="N100" s="126"/>
      <c r="O100" s="126"/>
      <c r="P100" s="126"/>
      <c r="Q100" s="126" t="s">
        <v>4</v>
      </c>
      <c r="R100" s="126"/>
      <c r="S100" s="126"/>
      <c r="T100" s="126"/>
      <c r="U100" s="126" t="s">
        <v>5</v>
      </c>
      <c r="V100" s="126"/>
      <c r="W100" s="126"/>
      <c r="X100" s="126" t="s">
        <v>6</v>
      </c>
      <c r="Y100" s="126"/>
      <c r="Z100" s="126"/>
      <c r="AA100" s="126"/>
      <c r="AB100" s="126" t="s">
        <v>7</v>
      </c>
      <c r="AC100" s="126"/>
      <c r="AD100" s="126"/>
      <c r="AE100" s="126" t="s">
        <v>8</v>
      </c>
      <c r="AF100" s="126"/>
      <c r="AG100" s="126"/>
      <c r="AH100" s="126"/>
      <c r="AI100" s="126"/>
      <c r="AJ100" s="126" t="s">
        <v>9</v>
      </c>
      <c r="AK100" s="126"/>
      <c r="AL100" s="126"/>
      <c r="AM100" s="126" t="s">
        <v>10</v>
      </c>
      <c r="AN100" s="126"/>
      <c r="AO100" s="126"/>
      <c r="AP100" s="126"/>
      <c r="AQ100" s="129"/>
      <c r="AR100" s="129"/>
      <c r="AS100" s="138"/>
    </row>
    <row r="101" spans="1:45" s="44" customFormat="1" ht="15" customHeight="1" x14ac:dyDescent="0.2">
      <c r="A101" s="126"/>
      <c r="B101" s="126"/>
      <c r="C101" s="126"/>
      <c r="D101" s="22" t="s">
        <v>18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29"/>
      <c r="AR101" s="129"/>
      <c r="AS101" s="138"/>
    </row>
    <row r="102" spans="1:45" s="44" customFormat="1" ht="14.25" customHeight="1" x14ac:dyDescent="0.2">
      <c r="A102" s="160" t="s">
        <v>24</v>
      </c>
      <c r="B102" s="123" t="s">
        <v>13</v>
      </c>
      <c r="C102" s="23" t="s">
        <v>84</v>
      </c>
      <c r="D102" s="24"/>
      <c r="E102" s="4"/>
      <c r="F102" s="113">
        <v>45916</v>
      </c>
      <c r="G102" s="26"/>
      <c r="H102" s="26"/>
      <c r="I102" s="4"/>
      <c r="J102" s="4"/>
      <c r="K102" s="4"/>
      <c r="L102" s="4"/>
      <c r="M102" s="4"/>
      <c r="N102" s="109" t="s">
        <v>132</v>
      </c>
      <c r="O102" s="4"/>
      <c r="P102" s="4"/>
      <c r="Q102" s="4"/>
      <c r="R102" s="4"/>
      <c r="S102" s="4"/>
      <c r="T102" s="113">
        <v>46014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7"/>
      <c r="AN102" s="7"/>
      <c r="AO102" s="7"/>
      <c r="AP102" s="7"/>
      <c r="AQ102" s="7">
        <f t="shared" ref="AQ102:AQ123" si="23">SUM(E102:AP102)</f>
        <v>91930</v>
      </c>
      <c r="AR102" s="3">
        <f>34*5</f>
        <v>170</v>
      </c>
      <c r="AS102" s="8">
        <f t="shared" ref="AS102:AS123" si="24">AQ102/AR102</f>
        <v>540.76470588235293</v>
      </c>
    </row>
    <row r="103" spans="1:45" s="44" customFormat="1" ht="17.25" customHeight="1" x14ac:dyDescent="0.2">
      <c r="A103" s="160"/>
      <c r="B103" s="124"/>
      <c r="C103" s="23" t="s">
        <v>85</v>
      </c>
      <c r="D103" s="24"/>
      <c r="E103" s="4"/>
      <c r="F103" s="113">
        <v>45916</v>
      </c>
      <c r="G103" s="26"/>
      <c r="H103" s="26"/>
      <c r="I103" s="4"/>
      <c r="J103" s="4"/>
      <c r="K103" s="4"/>
      <c r="L103" s="4"/>
      <c r="M103" s="4"/>
      <c r="N103" s="109" t="s">
        <v>132</v>
      </c>
      <c r="O103" s="4"/>
      <c r="P103" s="4"/>
      <c r="Q103" s="4"/>
      <c r="R103" s="4"/>
      <c r="S103" s="4"/>
      <c r="T103" s="113">
        <v>46014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7"/>
      <c r="AN103" s="7"/>
      <c r="AO103" s="7"/>
      <c r="AP103" s="7"/>
      <c r="AQ103" s="7">
        <f t="shared" si="23"/>
        <v>91930</v>
      </c>
      <c r="AR103" s="3">
        <f t="shared" ref="AR103" si="25">34*5</f>
        <v>170</v>
      </c>
      <c r="AS103" s="8">
        <f t="shared" si="24"/>
        <v>540.76470588235293</v>
      </c>
    </row>
    <row r="104" spans="1:45" s="44" customFormat="1" ht="18" customHeight="1" x14ac:dyDescent="0.2">
      <c r="A104" s="160"/>
      <c r="B104" s="123" t="s">
        <v>26</v>
      </c>
      <c r="C104" s="23" t="s">
        <v>84</v>
      </c>
      <c r="D104" s="24"/>
      <c r="E104" s="4"/>
      <c r="F104" s="26"/>
      <c r="G104" s="26"/>
      <c r="H104" s="26"/>
      <c r="I104" s="26"/>
      <c r="J104" s="26"/>
      <c r="K104" s="113">
        <v>45952</v>
      </c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7"/>
      <c r="AN104" s="7"/>
      <c r="AO104" s="7"/>
      <c r="AP104" s="7"/>
      <c r="AQ104" s="7">
        <f t="shared" si="23"/>
        <v>45952</v>
      </c>
      <c r="AR104" s="3">
        <f>34*3</f>
        <v>102</v>
      </c>
      <c r="AS104" s="8">
        <f t="shared" si="24"/>
        <v>450.50980392156862</v>
      </c>
    </row>
    <row r="105" spans="1:45" s="44" customFormat="1" ht="18" customHeight="1" x14ac:dyDescent="0.2">
      <c r="A105" s="160"/>
      <c r="B105" s="124"/>
      <c r="C105" s="23" t="s">
        <v>85</v>
      </c>
      <c r="D105" s="24"/>
      <c r="E105" s="4"/>
      <c r="F105" s="4"/>
      <c r="G105" s="4"/>
      <c r="H105" s="26"/>
      <c r="I105" s="26"/>
      <c r="J105" s="26"/>
      <c r="K105" s="113">
        <v>45952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7"/>
      <c r="AN105" s="7"/>
      <c r="AO105" s="7"/>
      <c r="AP105" s="7"/>
      <c r="AQ105" s="7">
        <f t="shared" si="23"/>
        <v>45952</v>
      </c>
      <c r="AR105" s="3">
        <f t="shared" ref="AR105:AR107" si="26">34*3</f>
        <v>102</v>
      </c>
      <c r="AS105" s="8">
        <f t="shared" si="24"/>
        <v>450.50980392156862</v>
      </c>
    </row>
    <row r="106" spans="1:45" s="44" customFormat="1" ht="21" customHeight="1" x14ac:dyDescent="0.2">
      <c r="A106" s="160"/>
      <c r="B106" s="123" t="s">
        <v>12</v>
      </c>
      <c r="C106" s="23" t="s">
        <v>84</v>
      </c>
      <c r="D106" s="19"/>
      <c r="E106" s="4"/>
      <c r="F106" s="4"/>
      <c r="G106" s="4"/>
      <c r="H106" s="113">
        <v>45926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113">
        <v>46006</v>
      </c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7"/>
      <c r="AN106" s="7"/>
      <c r="AO106" s="7"/>
      <c r="AP106" s="7"/>
      <c r="AQ106" s="7">
        <f t="shared" si="23"/>
        <v>91932</v>
      </c>
      <c r="AR106" s="3">
        <f t="shared" si="26"/>
        <v>102</v>
      </c>
      <c r="AS106" s="8">
        <f t="shared" si="24"/>
        <v>901.29411764705878</v>
      </c>
    </row>
    <row r="107" spans="1:45" s="44" customFormat="1" ht="18.75" customHeight="1" x14ac:dyDescent="0.2">
      <c r="A107" s="160"/>
      <c r="B107" s="124"/>
      <c r="C107" s="23" t="s">
        <v>85</v>
      </c>
      <c r="D107" s="19"/>
      <c r="E107" s="4"/>
      <c r="F107" s="4"/>
      <c r="G107" s="4"/>
      <c r="H107" s="113">
        <v>45926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113">
        <v>46006</v>
      </c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7"/>
      <c r="AN107" s="7"/>
      <c r="AO107" s="7"/>
      <c r="AP107" s="7"/>
      <c r="AQ107" s="7">
        <f t="shared" si="23"/>
        <v>91932</v>
      </c>
      <c r="AR107" s="3">
        <f t="shared" si="26"/>
        <v>102</v>
      </c>
      <c r="AS107" s="8">
        <f t="shared" si="24"/>
        <v>901.29411764705878</v>
      </c>
    </row>
    <row r="108" spans="1:45" s="44" customFormat="1" ht="21" customHeight="1" x14ac:dyDescent="0.2">
      <c r="A108" s="160"/>
      <c r="B108" s="123" t="s">
        <v>11</v>
      </c>
      <c r="C108" s="23" t="s">
        <v>84</v>
      </c>
      <c r="D108" s="24"/>
      <c r="E108" s="4"/>
      <c r="F108" s="4"/>
      <c r="G108" s="4"/>
      <c r="H108" s="113">
        <v>45924</v>
      </c>
      <c r="I108" s="26"/>
      <c r="J108" s="26"/>
      <c r="K108" s="26"/>
      <c r="L108" s="26"/>
      <c r="M108" s="26"/>
      <c r="N108" s="113">
        <v>45973</v>
      </c>
      <c r="O108" s="26"/>
      <c r="P108" s="26"/>
      <c r="Q108" s="26"/>
      <c r="R108" s="26"/>
      <c r="S108" s="113">
        <v>46009</v>
      </c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43"/>
      <c r="AJ108" s="43"/>
      <c r="AK108" s="26"/>
      <c r="AL108" s="26"/>
      <c r="AM108" s="7"/>
      <c r="AN108" s="7"/>
      <c r="AO108" s="7"/>
      <c r="AP108" s="7"/>
      <c r="AQ108" s="7">
        <f t="shared" si="23"/>
        <v>137906</v>
      </c>
      <c r="AR108" s="3">
        <f t="shared" ref="AR108:AR109" si="27">34*5</f>
        <v>170</v>
      </c>
      <c r="AS108" s="8">
        <f t="shared" si="24"/>
        <v>811.21176470588239</v>
      </c>
    </row>
    <row r="109" spans="1:45" s="44" customFormat="1" ht="21" customHeight="1" x14ac:dyDescent="0.2">
      <c r="A109" s="160"/>
      <c r="B109" s="124"/>
      <c r="C109" s="23" t="s">
        <v>85</v>
      </c>
      <c r="D109" s="24"/>
      <c r="E109" s="4"/>
      <c r="F109" s="4"/>
      <c r="G109" s="4"/>
      <c r="H109" s="113">
        <v>45924</v>
      </c>
      <c r="I109" s="26"/>
      <c r="J109" s="26"/>
      <c r="K109" s="26"/>
      <c r="L109" s="26"/>
      <c r="M109" s="26"/>
      <c r="N109" s="113">
        <v>45973</v>
      </c>
      <c r="O109" s="26"/>
      <c r="P109" s="26"/>
      <c r="Q109" s="26"/>
      <c r="R109" s="26"/>
      <c r="S109" s="113">
        <v>46009</v>
      </c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43"/>
      <c r="AJ109" s="43"/>
      <c r="AK109" s="26"/>
      <c r="AL109" s="26"/>
      <c r="AM109" s="7"/>
      <c r="AN109" s="7"/>
      <c r="AO109" s="7"/>
      <c r="AP109" s="7"/>
      <c r="AQ109" s="7">
        <f t="shared" si="23"/>
        <v>137906</v>
      </c>
      <c r="AR109" s="3">
        <f t="shared" si="27"/>
        <v>170</v>
      </c>
      <c r="AS109" s="8">
        <f t="shared" si="24"/>
        <v>811.21176470588239</v>
      </c>
    </row>
    <row r="110" spans="1:45" s="44" customFormat="1" ht="21" customHeight="1" x14ac:dyDescent="0.2">
      <c r="A110" s="160"/>
      <c r="B110" s="123" t="s">
        <v>27</v>
      </c>
      <c r="C110" s="23" t="s">
        <v>84</v>
      </c>
      <c r="D110" s="24"/>
      <c r="E110" s="4"/>
      <c r="F110" s="113">
        <v>45918</v>
      </c>
      <c r="G110" s="4"/>
      <c r="H110" s="26"/>
      <c r="I110" s="26"/>
      <c r="J110" s="26"/>
      <c r="K110" s="26"/>
      <c r="L110" s="113">
        <v>45953</v>
      </c>
      <c r="M110" s="26"/>
      <c r="N110" s="26"/>
      <c r="O110" s="26"/>
      <c r="P110" s="26"/>
      <c r="Q110" s="26"/>
      <c r="R110" s="26"/>
      <c r="S110" s="113">
        <v>46007</v>
      </c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43"/>
      <c r="AJ110" s="43"/>
      <c r="AK110" s="26"/>
      <c r="AL110" s="26"/>
      <c r="AM110" s="7"/>
      <c r="AN110" s="7"/>
      <c r="AO110" s="7"/>
      <c r="AP110" s="7"/>
      <c r="AQ110" s="7">
        <f t="shared" si="23"/>
        <v>137878</v>
      </c>
      <c r="AR110" s="3">
        <f t="shared" ref="AR110:AR111" si="28">34*3</f>
        <v>102</v>
      </c>
      <c r="AS110" s="8">
        <f t="shared" si="24"/>
        <v>1351.7450980392157</v>
      </c>
    </row>
    <row r="111" spans="1:45" s="44" customFormat="1" ht="18.75" customHeight="1" x14ac:dyDescent="0.2">
      <c r="A111" s="160"/>
      <c r="B111" s="124"/>
      <c r="C111" s="23" t="s">
        <v>85</v>
      </c>
      <c r="D111" s="21"/>
      <c r="E111" s="4"/>
      <c r="F111" s="113">
        <v>45918</v>
      </c>
      <c r="G111" s="4"/>
      <c r="H111" s="26"/>
      <c r="I111" s="26"/>
      <c r="J111" s="26"/>
      <c r="K111" s="26"/>
      <c r="L111" s="113">
        <v>45953</v>
      </c>
      <c r="M111" s="26"/>
      <c r="N111" s="26"/>
      <c r="O111" s="26"/>
      <c r="P111" s="26"/>
      <c r="Q111" s="26"/>
      <c r="R111" s="26"/>
      <c r="S111" s="113">
        <v>46007</v>
      </c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43"/>
      <c r="AJ111" s="43"/>
      <c r="AK111" s="26"/>
      <c r="AL111" s="26"/>
      <c r="AM111" s="7"/>
      <c r="AN111" s="7"/>
      <c r="AO111" s="7"/>
      <c r="AP111" s="7"/>
      <c r="AQ111" s="7">
        <f t="shared" si="23"/>
        <v>137878</v>
      </c>
      <c r="AR111" s="3">
        <f t="shared" si="28"/>
        <v>102</v>
      </c>
      <c r="AS111" s="8">
        <f t="shared" si="24"/>
        <v>1351.7450980392157</v>
      </c>
    </row>
    <row r="112" spans="1:45" s="44" customFormat="1" ht="18" customHeight="1" x14ac:dyDescent="0.2">
      <c r="A112" s="160"/>
      <c r="B112" s="123" t="s">
        <v>29</v>
      </c>
      <c r="C112" s="23" t="s">
        <v>84</v>
      </c>
      <c r="D112" s="24"/>
      <c r="E112" s="4"/>
      <c r="F112" s="4"/>
      <c r="G112" s="4"/>
      <c r="H112" s="26"/>
      <c r="I112" s="26"/>
      <c r="J112" s="26"/>
      <c r="K112" s="26"/>
      <c r="L112" s="26"/>
      <c r="M112" s="26"/>
      <c r="N112" s="26"/>
      <c r="O112" s="26"/>
      <c r="P112" s="113">
        <v>45988</v>
      </c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42"/>
      <c r="AH112" s="26"/>
      <c r="AI112" s="26"/>
      <c r="AJ112" s="43"/>
      <c r="AK112" s="26"/>
      <c r="AL112" s="26"/>
      <c r="AM112" s="7"/>
      <c r="AN112" s="7"/>
      <c r="AO112" s="7"/>
      <c r="AP112" s="7"/>
      <c r="AQ112" s="7">
        <f t="shared" si="23"/>
        <v>45988</v>
      </c>
      <c r="AR112" s="3">
        <f>34*1</f>
        <v>34</v>
      </c>
      <c r="AS112" s="8">
        <f t="shared" si="24"/>
        <v>1352.5882352941176</v>
      </c>
    </row>
    <row r="113" spans="1:45" s="44" customFormat="1" ht="15.75" customHeight="1" x14ac:dyDescent="0.2">
      <c r="A113" s="160"/>
      <c r="B113" s="124"/>
      <c r="C113" s="23" t="s">
        <v>85</v>
      </c>
      <c r="D113" s="24"/>
      <c r="E113" s="4"/>
      <c r="F113" s="4"/>
      <c r="G113" s="4"/>
      <c r="H113" s="26"/>
      <c r="I113" s="26"/>
      <c r="J113" s="26"/>
      <c r="K113" s="26"/>
      <c r="L113" s="26"/>
      <c r="M113" s="26"/>
      <c r="N113" s="26"/>
      <c r="O113" s="26"/>
      <c r="P113" s="113">
        <v>45988</v>
      </c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42"/>
      <c r="AK113" s="26"/>
      <c r="AL113" s="26"/>
      <c r="AM113" s="7"/>
      <c r="AN113" s="7"/>
      <c r="AO113" s="7"/>
      <c r="AP113" s="7"/>
      <c r="AQ113" s="7">
        <f t="shared" si="23"/>
        <v>45988</v>
      </c>
      <c r="AR113" s="3">
        <f t="shared" ref="AR113:AR119" si="29">34*1</f>
        <v>34</v>
      </c>
      <c r="AS113" s="8">
        <f t="shared" si="24"/>
        <v>1352.5882352941176</v>
      </c>
    </row>
    <row r="114" spans="1:45" s="44" customFormat="1" ht="18" customHeight="1" x14ac:dyDescent="0.2">
      <c r="A114" s="160"/>
      <c r="B114" s="123" t="s">
        <v>28</v>
      </c>
      <c r="C114" s="23" t="s">
        <v>84</v>
      </c>
      <c r="D114" s="21"/>
      <c r="E114" s="4"/>
      <c r="F114" s="4"/>
      <c r="G114" s="4"/>
      <c r="H114" s="4"/>
      <c r="I114" s="4"/>
      <c r="J114" s="4"/>
      <c r="K114" s="4"/>
      <c r="L114" s="4"/>
      <c r="M114" s="109" t="s">
        <v>159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3"/>
      <c r="AG114" s="3"/>
      <c r="AH114" s="4"/>
      <c r="AI114" s="26"/>
      <c r="AJ114" s="7"/>
      <c r="AK114" s="3"/>
      <c r="AL114" s="4"/>
      <c r="AM114" s="7"/>
      <c r="AN114" s="7"/>
      <c r="AO114" s="7"/>
      <c r="AP114" s="7"/>
      <c r="AQ114" s="7">
        <f t="shared" si="23"/>
        <v>0</v>
      </c>
      <c r="AR114" s="3">
        <f t="shared" si="29"/>
        <v>34</v>
      </c>
      <c r="AS114" s="8">
        <f t="shared" si="24"/>
        <v>0</v>
      </c>
    </row>
    <row r="115" spans="1:45" s="44" customFormat="1" ht="15.75" customHeight="1" x14ac:dyDescent="0.2">
      <c r="A115" s="160"/>
      <c r="B115" s="124"/>
      <c r="C115" s="23" t="s">
        <v>85</v>
      </c>
      <c r="D115" s="21"/>
      <c r="E115" s="4"/>
      <c r="F115" s="4"/>
      <c r="G115" s="4"/>
      <c r="H115" s="4"/>
      <c r="I115" s="4"/>
      <c r="J115" s="4"/>
      <c r="K115" s="4"/>
      <c r="L115" s="4"/>
      <c r="M115" s="109" t="s">
        <v>159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3"/>
      <c r="AG115" s="3"/>
      <c r="AH115" s="4"/>
      <c r="AI115" s="26"/>
      <c r="AJ115" s="7"/>
      <c r="AK115" s="3"/>
      <c r="AL115" s="4"/>
      <c r="AM115" s="7"/>
      <c r="AN115" s="7"/>
      <c r="AO115" s="7"/>
      <c r="AP115" s="7"/>
      <c r="AQ115" s="7">
        <f t="shared" si="23"/>
        <v>0</v>
      </c>
      <c r="AR115" s="3">
        <f t="shared" si="29"/>
        <v>34</v>
      </c>
      <c r="AS115" s="8">
        <f t="shared" si="24"/>
        <v>0</v>
      </c>
    </row>
    <row r="116" spans="1:45" s="44" customFormat="1" ht="18" customHeight="1" x14ac:dyDescent="0.2">
      <c r="A116" s="160"/>
      <c r="B116" s="126" t="s">
        <v>52</v>
      </c>
      <c r="C116" s="23" t="s">
        <v>84</v>
      </c>
      <c r="D116" s="21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13">
        <v>46001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3"/>
      <c r="AG116" s="3"/>
      <c r="AH116" s="4"/>
      <c r="AI116" s="26"/>
      <c r="AJ116" s="7"/>
      <c r="AK116" s="3"/>
      <c r="AL116" s="4"/>
      <c r="AM116" s="7"/>
      <c r="AN116" s="7"/>
      <c r="AO116" s="7"/>
      <c r="AP116" s="7"/>
      <c r="AQ116" s="7">
        <f t="shared" si="23"/>
        <v>46001</v>
      </c>
      <c r="AR116" s="3">
        <f t="shared" si="29"/>
        <v>34</v>
      </c>
      <c r="AS116" s="8">
        <f t="shared" si="24"/>
        <v>1352.9705882352941</v>
      </c>
    </row>
    <row r="117" spans="1:45" s="44" customFormat="1" ht="14.25" customHeight="1" x14ac:dyDescent="0.2">
      <c r="A117" s="160"/>
      <c r="B117" s="126"/>
      <c r="C117" s="23" t="s">
        <v>85</v>
      </c>
      <c r="D117" s="21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13">
        <v>46001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3"/>
      <c r="AG117" s="3"/>
      <c r="AH117" s="4"/>
      <c r="AI117" s="26"/>
      <c r="AJ117" s="7"/>
      <c r="AK117" s="3"/>
      <c r="AL117" s="4"/>
      <c r="AM117" s="7"/>
      <c r="AN117" s="7"/>
      <c r="AO117" s="7"/>
      <c r="AP117" s="7"/>
      <c r="AQ117" s="7">
        <f t="shared" si="23"/>
        <v>46001</v>
      </c>
      <c r="AR117" s="3">
        <f t="shared" si="29"/>
        <v>34</v>
      </c>
      <c r="AS117" s="8">
        <f t="shared" si="24"/>
        <v>1352.9705882352941</v>
      </c>
    </row>
    <row r="118" spans="1:45" s="44" customFormat="1" ht="12.75" customHeight="1" x14ac:dyDescent="0.2">
      <c r="A118" s="160"/>
      <c r="B118" s="123" t="s">
        <v>53</v>
      </c>
      <c r="C118" s="23" t="s">
        <v>84</v>
      </c>
      <c r="D118" s="21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13">
        <v>46000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3"/>
      <c r="AG118" s="3"/>
      <c r="AH118" s="4"/>
      <c r="AI118" s="26"/>
      <c r="AJ118" s="7"/>
      <c r="AK118" s="3"/>
      <c r="AL118" s="4"/>
      <c r="AM118" s="7"/>
      <c r="AN118" s="7"/>
      <c r="AO118" s="7"/>
      <c r="AP118" s="7"/>
      <c r="AQ118" s="7">
        <f t="shared" si="23"/>
        <v>46000</v>
      </c>
      <c r="AR118" s="3">
        <f t="shared" si="29"/>
        <v>34</v>
      </c>
      <c r="AS118" s="8">
        <f t="shared" si="24"/>
        <v>1352.9411764705883</v>
      </c>
    </row>
    <row r="119" spans="1:45" s="44" customFormat="1" ht="12.75" customHeight="1" x14ac:dyDescent="0.2">
      <c r="A119" s="160"/>
      <c r="B119" s="124"/>
      <c r="C119" s="23" t="s">
        <v>85</v>
      </c>
      <c r="D119" s="21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13">
        <v>46000</v>
      </c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3"/>
      <c r="AG119" s="3"/>
      <c r="AH119" s="4"/>
      <c r="AI119" s="26"/>
      <c r="AJ119" s="7"/>
      <c r="AK119" s="3"/>
      <c r="AL119" s="4"/>
      <c r="AM119" s="7"/>
      <c r="AN119" s="7"/>
      <c r="AO119" s="7"/>
      <c r="AP119" s="7"/>
      <c r="AQ119" s="7">
        <f t="shared" si="23"/>
        <v>46000</v>
      </c>
      <c r="AR119" s="3">
        <f t="shared" si="29"/>
        <v>34</v>
      </c>
      <c r="AS119" s="8">
        <f t="shared" si="24"/>
        <v>1352.9411764705883</v>
      </c>
    </row>
    <row r="120" spans="1:45" s="44" customFormat="1" ht="15" customHeight="1" x14ac:dyDescent="0.2">
      <c r="A120" s="160"/>
      <c r="B120" s="126" t="s">
        <v>83</v>
      </c>
      <c r="C120" s="23" t="s">
        <v>84</v>
      </c>
      <c r="D120" s="24"/>
      <c r="E120" s="4"/>
      <c r="F120" s="4"/>
      <c r="G120" s="4"/>
      <c r="H120" s="4"/>
      <c r="I120" s="4"/>
      <c r="J120" s="113">
        <v>45939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3"/>
      <c r="AI120" s="3"/>
      <c r="AJ120" s="7"/>
      <c r="AK120" s="26"/>
      <c r="AL120" s="4"/>
      <c r="AM120" s="7"/>
      <c r="AN120" s="7"/>
      <c r="AO120" s="7"/>
      <c r="AP120" s="7"/>
      <c r="AQ120" s="7">
        <f t="shared" si="23"/>
        <v>45939</v>
      </c>
      <c r="AR120" s="3">
        <f>34*2</f>
        <v>68</v>
      </c>
      <c r="AS120" s="8">
        <f t="shared" si="24"/>
        <v>675.57352941176475</v>
      </c>
    </row>
    <row r="121" spans="1:45" s="44" customFormat="1" ht="12.75" customHeight="1" x14ac:dyDescent="0.2">
      <c r="A121" s="160"/>
      <c r="B121" s="126"/>
      <c r="C121" s="23" t="s">
        <v>85</v>
      </c>
      <c r="D121" s="24"/>
      <c r="E121" s="4"/>
      <c r="F121" s="4"/>
      <c r="G121" s="4"/>
      <c r="H121" s="4"/>
      <c r="I121" s="4"/>
      <c r="J121" s="113">
        <v>45939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3"/>
      <c r="AI121" s="3"/>
      <c r="AJ121" s="7"/>
      <c r="AK121" s="26"/>
      <c r="AL121" s="4"/>
      <c r="AM121" s="7"/>
      <c r="AN121" s="7"/>
      <c r="AO121" s="7"/>
      <c r="AP121" s="7"/>
      <c r="AQ121" s="7">
        <f t="shared" si="23"/>
        <v>45939</v>
      </c>
      <c r="AR121" s="3">
        <f t="shared" ref="AR121:AR123" si="30">34*2</f>
        <v>68</v>
      </c>
      <c r="AS121" s="8">
        <f t="shared" si="24"/>
        <v>675.57352941176475</v>
      </c>
    </row>
    <row r="122" spans="1:45" s="44" customFormat="1" ht="15" customHeight="1" x14ac:dyDescent="0.2">
      <c r="A122" s="160"/>
      <c r="B122" s="123" t="s">
        <v>70</v>
      </c>
      <c r="C122" s="23" t="s">
        <v>84</v>
      </c>
      <c r="D122" s="24"/>
      <c r="E122" s="4"/>
      <c r="F122" s="4"/>
      <c r="G122" s="4"/>
      <c r="H122" s="113">
        <v>45930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3"/>
      <c r="AI122" s="3"/>
      <c r="AJ122" s="7"/>
      <c r="AK122" s="26"/>
      <c r="AL122" s="4"/>
      <c r="AM122" s="7"/>
      <c r="AN122" s="7"/>
      <c r="AO122" s="7"/>
      <c r="AP122" s="7"/>
      <c r="AQ122" s="7">
        <f t="shared" si="23"/>
        <v>45930</v>
      </c>
      <c r="AR122" s="3">
        <f t="shared" si="30"/>
        <v>68</v>
      </c>
      <c r="AS122" s="8">
        <f t="shared" si="24"/>
        <v>675.44117647058829</v>
      </c>
    </row>
    <row r="123" spans="1:45" s="44" customFormat="1" ht="14.25" customHeight="1" x14ac:dyDescent="0.2">
      <c r="A123" s="160"/>
      <c r="B123" s="124"/>
      <c r="C123" s="23" t="s">
        <v>85</v>
      </c>
      <c r="D123" s="24"/>
      <c r="E123" s="4"/>
      <c r="F123" s="4"/>
      <c r="G123" s="4"/>
      <c r="H123" s="113">
        <v>45930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3"/>
      <c r="AI123" s="3"/>
      <c r="AJ123" s="7"/>
      <c r="AK123" s="26"/>
      <c r="AL123" s="4"/>
      <c r="AM123" s="7"/>
      <c r="AN123" s="7"/>
      <c r="AO123" s="7"/>
      <c r="AP123" s="7"/>
      <c r="AQ123" s="7">
        <f t="shared" si="23"/>
        <v>45930</v>
      </c>
      <c r="AR123" s="3">
        <f t="shared" si="30"/>
        <v>68</v>
      </c>
      <c r="AS123" s="8">
        <f t="shared" si="24"/>
        <v>675.44117647058829</v>
      </c>
    </row>
    <row r="124" spans="1:45" s="44" customFormat="1" ht="27" customHeight="1" x14ac:dyDescent="0.2">
      <c r="A124" s="145"/>
      <c r="B124" s="145"/>
      <c r="C124" s="145"/>
      <c r="D124" s="145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8"/>
      <c r="AN124" s="68"/>
      <c r="AO124" s="68"/>
      <c r="AP124" s="68"/>
      <c r="AQ124" s="68"/>
      <c r="AR124" s="68"/>
      <c r="AS124" s="68"/>
    </row>
    <row r="125" spans="1:45" s="2" customFormat="1" ht="116.25" customHeight="1" x14ac:dyDescent="0.2">
      <c r="A125" s="164" t="s">
        <v>30</v>
      </c>
      <c r="B125" s="165"/>
      <c r="C125" s="165"/>
      <c r="D125" s="166"/>
      <c r="E125" s="196" t="s">
        <v>39</v>
      </c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8"/>
      <c r="AQ125" s="189" t="s">
        <v>19</v>
      </c>
      <c r="AR125" s="149" t="s">
        <v>21</v>
      </c>
      <c r="AS125" s="152" t="s">
        <v>20</v>
      </c>
    </row>
    <row r="126" spans="1:45" s="2" customFormat="1" ht="21.75" customHeight="1" x14ac:dyDescent="0.2">
      <c r="A126" s="139" t="s">
        <v>0</v>
      </c>
      <c r="B126" s="155"/>
      <c r="C126" s="140"/>
      <c r="D126" s="22" t="s">
        <v>17</v>
      </c>
      <c r="E126" s="157" t="s">
        <v>1</v>
      </c>
      <c r="F126" s="158"/>
      <c r="G126" s="158"/>
      <c r="H126" s="159"/>
      <c r="I126" s="157" t="s">
        <v>2</v>
      </c>
      <c r="J126" s="158"/>
      <c r="K126" s="158"/>
      <c r="L126" s="159"/>
      <c r="M126" s="157" t="s">
        <v>3</v>
      </c>
      <c r="N126" s="158"/>
      <c r="O126" s="158"/>
      <c r="P126" s="159"/>
      <c r="Q126" s="157" t="s">
        <v>4</v>
      </c>
      <c r="R126" s="158"/>
      <c r="S126" s="158"/>
      <c r="T126" s="159"/>
      <c r="U126" s="157" t="s">
        <v>5</v>
      </c>
      <c r="V126" s="158"/>
      <c r="W126" s="159"/>
      <c r="X126" s="157" t="s">
        <v>6</v>
      </c>
      <c r="Y126" s="158"/>
      <c r="Z126" s="158"/>
      <c r="AA126" s="159"/>
      <c r="AB126" s="157" t="s">
        <v>7</v>
      </c>
      <c r="AC126" s="158"/>
      <c r="AD126" s="159"/>
      <c r="AE126" s="157" t="s">
        <v>8</v>
      </c>
      <c r="AF126" s="158"/>
      <c r="AG126" s="158"/>
      <c r="AH126" s="158"/>
      <c r="AI126" s="159"/>
      <c r="AJ126" s="157" t="s">
        <v>9</v>
      </c>
      <c r="AK126" s="158"/>
      <c r="AL126" s="159"/>
      <c r="AM126" s="157" t="s">
        <v>10</v>
      </c>
      <c r="AN126" s="158"/>
      <c r="AO126" s="158"/>
      <c r="AP126" s="159"/>
      <c r="AQ126" s="190"/>
      <c r="AR126" s="150"/>
      <c r="AS126" s="153"/>
    </row>
    <row r="127" spans="1:45" s="6" customFormat="1" ht="11.25" customHeight="1" x14ac:dyDescent="0.2">
      <c r="A127" s="141"/>
      <c r="B127" s="156"/>
      <c r="C127" s="142"/>
      <c r="D127" s="22" t="s">
        <v>18</v>
      </c>
      <c r="E127" s="5">
        <v>1</v>
      </c>
      <c r="F127" s="5">
        <v>2</v>
      </c>
      <c r="G127" s="5">
        <v>3</v>
      </c>
      <c r="H127" s="5">
        <v>4</v>
      </c>
      <c r="I127" s="5">
        <v>5</v>
      </c>
      <c r="J127" s="5">
        <v>6</v>
      </c>
      <c r="K127" s="5">
        <v>7</v>
      </c>
      <c r="L127" s="5">
        <v>8</v>
      </c>
      <c r="M127" s="5">
        <v>9</v>
      </c>
      <c r="N127" s="5">
        <v>10</v>
      </c>
      <c r="O127" s="5">
        <v>11</v>
      </c>
      <c r="P127" s="5">
        <v>12</v>
      </c>
      <c r="Q127" s="5">
        <v>13</v>
      </c>
      <c r="R127" s="5">
        <v>14</v>
      </c>
      <c r="S127" s="5">
        <v>15</v>
      </c>
      <c r="T127" s="5">
        <v>16</v>
      </c>
      <c r="U127" s="5">
        <v>17</v>
      </c>
      <c r="V127" s="5">
        <v>18</v>
      </c>
      <c r="W127" s="5">
        <v>19</v>
      </c>
      <c r="X127" s="5">
        <v>20</v>
      </c>
      <c r="Y127" s="5">
        <v>21</v>
      </c>
      <c r="Z127" s="5">
        <v>22</v>
      </c>
      <c r="AA127" s="5">
        <v>23</v>
      </c>
      <c r="AB127" s="5">
        <v>24</v>
      </c>
      <c r="AC127" s="5">
        <v>25</v>
      </c>
      <c r="AD127" s="5">
        <v>26</v>
      </c>
      <c r="AE127" s="5">
        <v>27</v>
      </c>
      <c r="AF127" s="5">
        <v>28</v>
      </c>
      <c r="AG127" s="5">
        <v>29</v>
      </c>
      <c r="AH127" s="5">
        <v>30</v>
      </c>
      <c r="AI127" s="5">
        <v>31</v>
      </c>
      <c r="AJ127" s="5">
        <v>32</v>
      </c>
      <c r="AK127" s="5">
        <v>33</v>
      </c>
      <c r="AL127" s="5">
        <v>34</v>
      </c>
      <c r="AM127" s="5">
        <v>35</v>
      </c>
      <c r="AN127" s="5">
        <v>36</v>
      </c>
      <c r="AO127" s="5">
        <v>37</v>
      </c>
      <c r="AP127" s="5">
        <v>38</v>
      </c>
      <c r="AQ127" s="191"/>
      <c r="AR127" s="151"/>
      <c r="AS127" s="154"/>
    </row>
    <row r="128" spans="1:45" ht="12.75" customHeight="1" x14ac:dyDescent="0.2">
      <c r="A128" s="192" t="s">
        <v>24</v>
      </c>
      <c r="B128" s="123" t="s">
        <v>13</v>
      </c>
      <c r="C128" s="52" t="s">
        <v>97</v>
      </c>
      <c r="D128" s="53"/>
      <c r="E128" s="26"/>
      <c r="F128" s="113">
        <v>45911</v>
      </c>
      <c r="G128" s="26"/>
      <c r="H128" s="26"/>
      <c r="I128" s="26"/>
      <c r="J128" s="26"/>
      <c r="K128" s="26"/>
      <c r="L128" s="113">
        <v>45954</v>
      </c>
      <c r="M128" s="26"/>
      <c r="N128" s="113">
        <v>45972</v>
      </c>
      <c r="O128" s="26"/>
      <c r="P128" s="26"/>
      <c r="Q128" s="113">
        <v>45992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43"/>
      <c r="AN128" s="43"/>
      <c r="AO128" s="43"/>
      <c r="AP128" s="43"/>
      <c r="AQ128" s="7">
        <f t="shared" ref="AQ128:AQ149" si="31">SUM(E128:AP128)</f>
        <v>183829</v>
      </c>
      <c r="AR128" s="3">
        <f>34*6</f>
        <v>204</v>
      </c>
      <c r="AS128" s="8">
        <f t="shared" ref="AS128:AS149" si="32">AQ128/AR128</f>
        <v>901.12254901960785</v>
      </c>
    </row>
    <row r="129" spans="1:45" x14ac:dyDescent="0.2">
      <c r="A129" s="192"/>
      <c r="B129" s="124"/>
      <c r="C129" s="52" t="s">
        <v>98</v>
      </c>
      <c r="D129" s="53"/>
      <c r="E129" s="26"/>
      <c r="F129" s="113">
        <v>45911</v>
      </c>
      <c r="G129" s="26"/>
      <c r="H129" s="26"/>
      <c r="I129" s="26"/>
      <c r="J129" s="26"/>
      <c r="K129" s="26"/>
      <c r="L129" s="113">
        <v>45954</v>
      </c>
      <c r="M129" s="26"/>
      <c r="N129" s="113">
        <v>45972</v>
      </c>
      <c r="O129" s="26"/>
      <c r="P129" s="26"/>
      <c r="Q129" s="113">
        <v>45992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43"/>
      <c r="AN129" s="43"/>
      <c r="AO129" s="43"/>
      <c r="AP129" s="43"/>
      <c r="AQ129" s="7">
        <f t="shared" si="31"/>
        <v>183829</v>
      </c>
      <c r="AR129" s="3">
        <f t="shared" ref="AR129" si="33">34*6</f>
        <v>204</v>
      </c>
      <c r="AS129" s="8">
        <f t="shared" si="32"/>
        <v>901.12254901960785</v>
      </c>
    </row>
    <row r="130" spans="1:45" ht="12.75" customHeight="1" x14ac:dyDescent="0.2">
      <c r="A130" s="192"/>
      <c r="B130" s="123" t="s">
        <v>26</v>
      </c>
      <c r="C130" s="52" t="s">
        <v>97</v>
      </c>
      <c r="D130" s="53"/>
      <c r="E130" s="26"/>
      <c r="F130" s="26"/>
      <c r="G130" s="26"/>
      <c r="H130" s="26"/>
      <c r="I130" s="26"/>
      <c r="J130" s="113">
        <v>45936</v>
      </c>
      <c r="K130" s="26"/>
      <c r="L130" s="26"/>
      <c r="M130" s="109" t="s">
        <v>160</v>
      </c>
      <c r="N130" s="26"/>
      <c r="O130" s="26"/>
      <c r="P130" s="113">
        <v>45987</v>
      </c>
      <c r="Q130" s="26"/>
      <c r="R130" s="113">
        <v>46010</v>
      </c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43"/>
      <c r="AN130" s="43"/>
      <c r="AO130" s="43"/>
      <c r="AP130" s="43"/>
      <c r="AQ130" s="7">
        <f t="shared" si="31"/>
        <v>137933</v>
      </c>
      <c r="AR130" s="3">
        <f>34*3</f>
        <v>102</v>
      </c>
      <c r="AS130" s="8">
        <f t="shared" si="32"/>
        <v>1352.2843137254902</v>
      </c>
    </row>
    <row r="131" spans="1:45" x14ac:dyDescent="0.2">
      <c r="A131" s="192"/>
      <c r="B131" s="124"/>
      <c r="C131" s="52" t="s">
        <v>98</v>
      </c>
      <c r="D131" s="53"/>
      <c r="E131" s="26"/>
      <c r="F131" s="26"/>
      <c r="G131" s="26"/>
      <c r="H131" s="26"/>
      <c r="I131" s="26"/>
      <c r="J131" s="113">
        <v>45936</v>
      </c>
      <c r="K131" s="26"/>
      <c r="L131" s="26"/>
      <c r="M131" s="109" t="s">
        <v>160</v>
      </c>
      <c r="N131" s="26"/>
      <c r="O131" s="26"/>
      <c r="P131" s="113">
        <v>45987</v>
      </c>
      <c r="Q131" s="26"/>
      <c r="R131" s="113">
        <v>46010</v>
      </c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43"/>
      <c r="AN131" s="43"/>
      <c r="AO131" s="43"/>
      <c r="AP131" s="43"/>
      <c r="AQ131" s="7">
        <f t="shared" si="31"/>
        <v>137933</v>
      </c>
      <c r="AR131" s="3">
        <f t="shared" ref="AR131:AR133" si="34">34*3</f>
        <v>102</v>
      </c>
      <c r="AS131" s="8">
        <f t="shared" si="32"/>
        <v>1352.2843137254902</v>
      </c>
    </row>
    <row r="132" spans="1:45" ht="12.75" customHeight="1" x14ac:dyDescent="0.2">
      <c r="A132" s="192"/>
      <c r="B132" s="123" t="s">
        <v>12</v>
      </c>
      <c r="C132" s="52" t="s">
        <v>97</v>
      </c>
      <c r="D132" s="53"/>
      <c r="E132" s="26"/>
      <c r="F132" s="26"/>
      <c r="G132" s="26"/>
      <c r="H132" s="26"/>
      <c r="I132" s="26"/>
      <c r="J132" s="113">
        <v>45940</v>
      </c>
      <c r="K132" s="26"/>
      <c r="L132" s="26"/>
      <c r="M132" s="26"/>
      <c r="N132" s="26"/>
      <c r="O132" s="26"/>
      <c r="P132" s="26"/>
      <c r="Q132" s="26"/>
      <c r="R132" s="113">
        <v>46006</v>
      </c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43"/>
      <c r="AN132" s="43"/>
      <c r="AO132" s="43"/>
      <c r="AP132" s="43"/>
      <c r="AQ132" s="7">
        <f t="shared" si="31"/>
        <v>91946</v>
      </c>
      <c r="AR132" s="3">
        <f t="shared" si="34"/>
        <v>102</v>
      </c>
      <c r="AS132" s="8">
        <f t="shared" si="32"/>
        <v>901.43137254901956</v>
      </c>
    </row>
    <row r="133" spans="1:45" ht="12.75" customHeight="1" x14ac:dyDescent="0.2">
      <c r="A133" s="192"/>
      <c r="B133" s="124"/>
      <c r="C133" s="52" t="s">
        <v>98</v>
      </c>
      <c r="D133" s="53"/>
      <c r="E133" s="26"/>
      <c r="F133" s="26"/>
      <c r="G133" s="26"/>
      <c r="H133" s="26"/>
      <c r="I133" s="26"/>
      <c r="J133" s="113">
        <v>45940</v>
      </c>
      <c r="K133" s="26"/>
      <c r="L133" s="26"/>
      <c r="M133" s="26"/>
      <c r="N133" s="26"/>
      <c r="O133" s="26"/>
      <c r="P133" s="26"/>
      <c r="Q133" s="26"/>
      <c r="R133" s="113">
        <v>46006</v>
      </c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43"/>
      <c r="AJ133" s="43"/>
      <c r="AK133" s="26"/>
      <c r="AL133" s="26"/>
      <c r="AM133" s="43"/>
      <c r="AN133" s="43"/>
      <c r="AO133" s="43"/>
      <c r="AP133" s="43"/>
      <c r="AQ133" s="7">
        <f t="shared" si="31"/>
        <v>91946</v>
      </c>
      <c r="AR133" s="3">
        <f t="shared" si="34"/>
        <v>102</v>
      </c>
      <c r="AS133" s="8">
        <f t="shared" si="32"/>
        <v>901.43137254901956</v>
      </c>
    </row>
    <row r="134" spans="1:45" ht="12.75" customHeight="1" x14ac:dyDescent="0.2">
      <c r="A134" s="192"/>
      <c r="B134" s="123" t="s">
        <v>11</v>
      </c>
      <c r="C134" s="52" t="s">
        <v>97</v>
      </c>
      <c r="D134" s="53"/>
      <c r="E134" s="26"/>
      <c r="F134" s="113">
        <v>45910</v>
      </c>
      <c r="G134" s="26"/>
      <c r="H134" s="26"/>
      <c r="I134" s="26"/>
      <c r="J134" s="113">
        <v>45938</v>
      </c>
      <c r="K134" s="26"/>
      <c r="L134" s="26"/>
      <c r="M134" s="26"/>
      <c r="N134" s="26"/>
      <c r="O134" s="109" t="s">
        <v>161</v>
      </c>
      <c r="P134" s="26"/>
      <c r="Q134" s="26"/>
      <c r="R134" s="113">
        <v>46009</v>
      </c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43"/>
      <c r="AJ134" s="43"/>
      <c r="AK134" s="26"/>
      <c r="AL134" s="26"/>
      <c r="AM134" s="43"/>
      <c r="AN134" s="43"/>
      <c r="AO134" s="43"/>
      <c r="AP134" s="43"/>
      <c r="AQ134" s="7">
        <f t="shared" si="31"/>
        <v>137857</v>
      </c>
      <c r="AR134" s="3">
        <f>34*5</f>
        <v>170</v>
      </c>
      <c r="AS134" s="8">
        <f t="shared" si="32"/>
        <v>810.92352941176466</v>
      </c>
    </row>
    <row r="135" spans="1:45" ht="12.75" customHeight="1" x14ac:dyDescent="0.2">
      <c r="A135" s="192"/>
      <c r="B135" s="124"/>
      <c r="C135" s="52" t="s">
        <v>98</v>
      </c>
      <c r="D135" s="53"/>
      <c r="E135" s="26"/>
      <c r="F135" s="113">
        <v>45910</v>
      </c>
      <c r="G135" s="26"/>
      <c r="H135" s="26"/>
      <c r="I135" s="26"/>
      <c r="J135" s="113">
        <v>45938</v>
      </c>
      <c r="K135" s="26"/>
      <c r="L135" s="26"/>
      <c r="M135" s="26"/>
      <c r="N135" s="26"/>
      <c r="O135" s="109" t="s">
        <v>161</v>
      </c>
      <c r="P135" s="26"/>
      <c r="Q135" s="26"/>
      <c r="R135" s="113">
        <v>46009</v>
      </c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43"/>
      <c r="AJ135" s="43"/>
      <c r="AK135" s="26"/>
      <c r="AL135" s="26"/>
      <c r="AM135" s="43"/>
      <c r="AN135" s="43"/>
      <c r="AO135" s="43"/>
      <c r="AP135" s="43"/>
      <c r="AQ135" s="7">
        <f t="shared" si="31"/>
        <v>137857</v>
      </c>
      <c r="AR135" s="3">
        <f t="shared" ref="AR135" si="35">34*5</f>
        <v>170</v>
      </c>
      <c r="AS135" s="8">
        <f t="shared" si="32"/>
        <v>810.92352941176466</v>
      </c>
    </row>
    <row r="136" spans="1:45" x14ac:dyDescent="0.2">
      <c r="A136" s="192"/>
      <c r="B136" s="123" t="s">
        <v>27</v>
      </c>
      <c r="C136" s="52" t="s">
        <v>97</v>
      </c>
      <c r="D136" s="53"/>
      <c r="E136" s="26"/>
      <c r="F136" s="26"/>
      <c r="G136" s="26"/>
      <c r="H136" s="26"/>
      <c r="I136" s="26"/>
      <c r="J136" s="113">
        <v>45939</v>
      </c>
      <c r="K136" s="26"/>
      <c r="L136" s="26"/>
      <c r="M136" s="26"/>
      <c r="N136" s="113">
        <v>45974</v>
      </c>
      <c r="O136" s="26"/>
      <c r="P136" s="26"/>
      <c r="Q136" s="26"/>
      <c r="R136" s="113">
        <v>46007</v>
      </c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43"/>
      <c r="AJ136" s="43"/>
      <c r="AK136" s="26"/>
      <c r="AL136" s="26"/>
      <c r="AM136" s="43"/>
      <c r="AN136" s="43"/>
      <c r="AO136" s="43"/>
      <c r="AP136" s="43"/>
      <c r="AQ136" s="7">
        <f t="shared" si="31"/>
        <v>137920</v>
      </c>
      <c r="AR136" s="3">
        <f>34*3</f>
        <v>102</v>
      </c>
      <c r="AS136" s="8">
        <f t="shared" si="32"/>
        <v>1352.1568627450981</v>
      </c>
    </row>
    <row r="137" spans="1:45" x14ac:dyDescent="0.2">
      <c r="A137" s="192"/>
      <c r="B137" s="124"/>
      <c r="C137" s="52" t="s">
        <v>98</v>
      </c>
      <c r="D137" s="53"/>
      <c r="E137" s="26"/>
      <c r="F137" s="26"/>
      <c r="G137" s="26"/>
      <c r="H137" s="26"/>
      <c r="I137" s="26"/>
      <c r="J137" s="113">
        <v>45939</v>
      </c>
      <c r="K137" s="26"/>
      <c r="L137" s="26"/>
      <c r="M137" s="26"/>
      <c r="N137" s="113">
        <v>45974</v>
      </c>
      <c r="O137" s="26"/>
      <c r="P137" s="26"/>
      <c r="Q137" s="26"/>
      <c r="R137" s="113">
        <v>46007</v>
      </c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43"/>
      <c r="AJ137" s="43"/>
      <c r="AK137" s="26"/>
      <c r="AL137" s="26"/>
      <c r="AM137" s="43"/>
      <c r="AN137" s="43"/>
      <c r="AO137" s="43"/>
      <c r="AP137" s="43"/>
      <c r="AQ137" s="7">
        <f t="shared" si="31"/>
        <v>137920</v>
      </c>
      <c r="AR137" s="3">
        <f t="shared" ref="AR137" si="36">34*3</f>
        <v>102</v>
      </c>
      <c r="AS137" s="8">
        <f t="shared" si="32"/>
        <v>1352.1568627450981</v>
      </c>
    </row>
    <row r="138" spans="1:45" ht="12.75" customHeight="1" x14ac:dyDescent="0.2">
      <c r="A138" s="192"/>
      <c r="B138" s="123" t="s">
        <v>29</v>
      </c>
      <c r="C138" s="52" t="s">
        <v>97</v>
      </c>
      <c r="D138" s="53"/>
      <c r="E138" s="26"/>
      <c r="F138" s="26"/>
      <c r="G138" s="26"/>
      <c r="H138" s="26"/>
      <c r="I138" s="26"/>
      <c r="J138" s="26"/>
      <c r="K138" s="113">
        <v>45945</v>
      </c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42"/>
      <c r="AH138" s="26"/>
      <c r="AI138" s="26"/>
      <c r="AJ138" s="43"/>
      <c r="AK138" s="26"/>
      <c r="AL138" s="26"/>
      <c r="AM138" s="43"/>
      <c r="AN138" s="43"/>
      <c r="AO138" s="43"/>
      <c r="AP138" s="43"/>
      <c r="AQ138" s="7">
        <f t="shared" si="31"/>
        <v>45945</v>
      </c>
      <c r="AR138" s="3">
        <f>34*1</f>
        <v>34</v>
      </c>
      <c r="AS138" s="8">
        <f t="shared" si="32"/>
        <v>1351.3235294117646</v>
      </c>
    </row>
    <row r="139" spans="1:45" ht="12.75" customHeight="1" x14ac:dyDescent="0.2">
      <c r="A139" s="192"/>
      <c r="B139" s="124"/>
      <c r="C139" s="52" t="s">
        <v>98</v>
      </c>
      <c r="D139" s="53"/>
      <c r="E139" s="26"/>
      <c r="F139" s="26"/>
      <c r="G139" s="26"/>
      <c r="H139" s="26"/>
      <c r="I139" s="26"/>
      <c r="J139" s="26"/>
      <c r="K139" s="113">
        <v>45945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42"/>
      <c r="AK139" s="26"/>
      <c r="AL139" s="26"/>
      <c r="AM139" s="43"/>
      <c r="AN139" s="43"/>
      <c r="AO139" s="43"/>
      <c r="AP139" s="43"/>
      <c r="AQ139" s="7">
        <f t="shared" si="31"/>
        <v>45945</v>
      </c>
      <c r="AR139" s="3">
        <f t="shared" ref="AR139:AR145" si="37">34*1</f>
        <v>34</v>
      </c>
      <c r="AS139" s="8">
        <f t="shared" si="32"/>
        <v>1351.3235294117646</v>
      </c>
    </row>
    <row r="140" spans="1:45" ht="12.75" customHeight="1" x14ac:dyDescent="0.2">
      <c r="A140" s="192"/>
      <c r="B140" s="123" t="s">
        <v>28</v>
      </c>
      <c r="C140" s="52" t="s">
        <v>97</v>
      </c>
      <c r="D140" s="53"/>
      <c r="E140" s="26"/>
      <c r="F140" s="26"/>
      <c r="G140" s="26"/>
      <c r="H140" s="26"/>
      <c r="I140" s="26"/>
      <c r="J140" s="26"/>
      <c r="K140" s="113">
        <v>45947</v>
      </c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42"/>
      <c r="AJ140" s="26"/>
      <c r="AK140" s="26"/>
      <c r="AL140" s="26"/>
      <c r="AM140" s="43"/>
      <c r="AN140" s="43"/>
      <c r="AO140" s="43"/>
      <c r="AP140" s="43"/>
      <c r="AQ140" s="7">
        <f t="shared" si="31"/>
        <v>45947</v>
      </c>
      <c r="AR140" s="3">
        <f t="shared" si="37"/>
        <v>34</v>
      </c>
      <c r="AS140" s="8">
        <f t="shared" si="32"/>
        <v>1351.3823529411766</v>
      </c>
    </row>
    <row r="141" spans="1:45" ht="12.75" customHeight="1" x14ac:dyDescent="0.2">
      <c r="A141" s="192"/>
      <c r="B141" s="124"/>
      <c r="C141" s="52" t="s">
        <v>98</v>
      </c>
      <c r="D141" s="53"/>
      <c r="E141" s="26"/>
      <c r="F141" s="26"/>
      <c r="G141" s="26"/>
      <c r="H141" s="26"/>
      <c r="I141" s="26"/>
      <c r="J141" s="26"/>
      <c r="K141" s="113">
        <v>45947</v>
      </c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42"/>
      <c r="AG141" s="42"/>
      <c r="AH141" s="26"/>
      <c r="AI141" s="26"/>
      <c r="AJ141" s="43"/>
      <c r="AK141" s="42"/>
      <c r="AL141" s="26"/>
      <c r="AM141" s="43"/>
      <c r="AN141" s="43"/>
      <c r="AO141" s="43"/>
      <c r="AP141" s="43"/>
      <c r="AQ141" s="7">
        <f t="shared" si="31"/>
        <v>45947</v>
      </c>
      <c r="AR141" s="3">
        <f t="shared" si="37"/>
        <v>34</v>
      </c>
      <c r="AS141" s="8">
        <f t="shared" si="32"/>
        <v>1351.3823529411766</v>
      </c>
    </row>
    <row r="142" spans="1:45" ht="12.75" customHeight="1" x14ac:dyDescent="0.2">
      <c r="A142" s="192"/>
      <c r="B142" s="126" t="s">
        <v>52</v>
      </c>
      <c r="C142" s="52" t="s">
        <v>97</v>
      </c>
      <c r="D142" s="53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113">
        <v>45932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42"/>
      <c r="AI142" s="42"/>
      <c r="AJ142" s="43"/>
      <c r="AK142" s="26"/>
      <c r="AL142" s="26"/>
      <c r="AM142" s="43"/>
      <c r="AN142" s="43"/>
      <c r="AO142" s="43"/>
      <c r="AP142" s="43"/>
      <c r="AQ142" s="7">
        <f t="shared" si="31"/>
        <v>45932</v>
      </c>
      <c r="AR142" s="3">
        <f t="shared" si="37"/>
        <v>34</v>
      </c>
      <c r="AS142" s="8">
        <f t="shared" si="32"/>
        <v>1350.9411764705883</v>
      </c>
    </row>
    <row r="143" spans="1:45" ht="12.75" customHeight="1" x14ac:dyDescent="0.2">
      <c r="A143" s="192"/>
      <c r="B143" s="126"/>
      <c r="C143" s="52" t="s">
        <v>98</v>
      </c>
      <c r="D143" s="53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113">
        <v>45932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42"/>
      <c r="AI143" s="42"/>
      <c r="AJ143" s="43"/>
      <c r="AK143" s="26"/>
      <c r="AL143" s="26"/>
      <c r="AM143" s="43"/>
      <c r="AN143" s="43"/>
      <c r="AO143" s="43"/>
      <c r="AP143" s="43"/>
      <c r="AQ143" s="7">
        <f t="shared" si="31"/>
        <v>45932</v>
      </c>
      <c r="AR143" s="3">
        <f t="shared" si="37"/>
        <v>34</v>
      </c>
      <c r="AS143" s="8">
        <f t="shared" si="32"/>
        <v>1350.9411764705883</v>
      </c>
    </row>
    <row r="144" spans="1:45" ht="12.75" customHeight="1" x14ac:dyDescent="0.2">
      <c r="A144" s="192"/>
      <c r="B144" s="126" t="s">
        <v>53</v>
      </c>
      <c r="C144" s="52" t="s">
        <v>97</v>
      </c>
      <c r="D144" s="53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113">
        <v>45994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42"/>
      <c r="AI144" s="42"/>
      <c r="AJ144" s="43"/>
      <c r="AK144" s="26"/>
      <c r="AL144" s="26"/>
      <c r="AM144" s="43"/>
      <c r="AN144" s="43"/>
      <c r="AO144" s="43"/>
      <c r="AP144" s="43"/>
      <c r="AQ144" s="7">
        <f t="shared" si="31"/>
        <v>45994</v>
      </c>
      <c r="AR144" s="3">
        <f t="shared" si="37"/>
        <v>34</v>
      </c>
      <c r="AS144" s="8">
        <f t="shared" si="32"/>
        <v>1352.7647058823529</v>
      </c>
    </row>
    <row r="145" spans="1:45" ht="12.75" customHeight="1" x14ac:dyDescent="0.2">
      <c r="A145" s="192"/>
      <c r="B145" s="126"/>
      <c r="C145" s="52" t="s">
        <v>98</v>
      </c>
      <c r="D145" s="53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113">
        <v>45994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42"/>
      <c r="AI145" s="42"/>
      <c r="AJ145" s="43"/>
      <c r="AK145" s="26"/>
      <c r="AL145" s="26"/>
      <c r="AM145" s="43"/>
      <c r="AN145" s="43"/>
      <c r="AO145" s="43"/>
      <c r="AP145" s="43"/>
      <c r="AQ145" s="7">
        <f t="shared" si="31"/>
        <v>45994</v>
      </c>
      <c r="AR145" s="3">
        <f t="shared" si="37"/>
        <v>34</v>
      </c>
      <c r="AS145" s="8">
        <f t="shared" si="32"/>
        <v>1352.7647058823529</v>
      </c>
    </row>
    <row r="146" spans="1:45" ht="12.75" customHeight="1" x14ac:dyDescent="0.2">
      <c r="A146" s="192"/>
      <c r="B146" s="126" t="s">
        <v>83</v>
      </c>
      <c r="C146" s="52" t="s">
        <v>97</v>
      </c>
      <c r="D146" s="53"/>
      <c r="E146" s="26"/>
      <c r="F146" s="26"/>
      <c r="G146" s="109" t="s">
        <v>162</v>
      </c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113">
        <v>46013</v>
      </c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42"/>
      <c r="AI146" s="42"/>
      <c r="AJ146" s="43"/>
      <c r="AK146" s="26"/>
      <c r="AL146" s="26"/>
      <c r="AM146" s="43"/>
      <c r="AN146" s="43"/>
      <c r="AO146" s="43"/>
      <c r="AP146" s="43"/>
      <c r="AQ146" s="7">
        <f t="shared" si="31"/>
        <v>46013</v>
      </c>
      <c r="AR146" s="3">
        <f>34*2</f>
        <v>68</v>
      </c>
      <c r="AS146" s="8">
        <f t="shared" si="32"/>
        <v>676.66176470588232</v>
      </c>
    </row>
    <row r="147" spans="1:45" ht="12.75" customHeight="1" x14ac:dyDescent="0.2">
      <c r="A147" s="192"/>
      <c r="B147" s="126"/>
      <c r="C147" s="52" t="s">
        <v>98</v>
      </c>
      <c r="D147" s="53"/>
      <c r="E147" s="26"/>
      <c r="F147" s="26"/>
      <c r="G147" s="109" t="s">
        <v>162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113">
        <v>46013</v>
      </c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42"/>
      <c r="AI147" s="42"/>
      <c r="AJ147" s="43"/>
      <c r="AK147" s="26"/>
      <c r="AL147" s="26"/>
      <c r="AM147" s="43"/>
      <c r="AN147" s="43"/>
      <c r="AO147" s="43"/>
      <c r="AP147" s="43"/>
      <c r="AQ147" s="7">
        <f t="shared" si="31"/>
        <v>46013</v>
      </c>
      <c r="AR147" s="3">
        <f t="shared" ref="AR147:AR149" si="38">34*2</f>
        <v>68</v>
      </c>
      <c r="AS147" s="8">
        <f t="shared" si="32"/>
        <v>676.66176470588232</v>
      </c>
    </row>
    <row r="148" spans="1:45" ht="12.75" customHeight="1" x14ac:dyDescent="0.2">
      <c r="A148" s="192"/>
      <c r="B148" s="126" t="s">
        <v>70</v>
      </c>
      <c r="C148" s="52" t="s">
        <v>97</v>
      </c>
      <c r="D148" s="53"/>
      <c r="E148" s="26"/>
      <c r="F148" s="26"/>
      <c r="G148" s="26"/>
      <c r="H148" s="113">
        <v>45930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42"/>
      <c r="AI148" s="42"/>
      <c r="AJ148" s="43"/>
      <c r="AK148" s="26"/>
      <c r="AL148" s="26"/>
      <c r="AM148" s="43"/>
      <c r="AN148" s="43"/>
      <c r="AO148" s="43"/>
      <c r="AP148" s="43"/>
      <c r="AQ148" s="7">
        <f t="shared" si="31"/>
        <v>45930</v>
      </c>
      <c r="AR148" s="3">
        <f t="shared" si="38"/>
        <v>68</v>
      </c>
      <c r="AS148" s="8">
        <f t="shared" si="32"/>
        <v>675.44117647058829</v>
      </c>
    </row>
    <row r="149" spans="1:45" ht="12.75" customHeight="1" x14ac:dyDescent="0.2">
      <c r="A149" s="192"/>
      <c r="B149" s="126"/>
      <c r="C149" s="52" t="s">
        <v>98</v>
      </c>
      <c r="D149" s="53"/>
      <c r="E149" s="26"/>
      <c r="F149" s="26"/>
      <c r="G149" s="26"/>
      <c r="H149" s="113">
        <v>45930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42"/>
      <c r="AI149" s="42"/>
      <c r="AJ149" s="43"/>
      <c r="AK149" s="26"/>
      <c r="AL149" s="26"/>
      <c r="AM149" s="43"/>
      <c r="AN149" s="43"/>
      <c r="AO149" s="43"/>
      <c r="AP149" s="43"/>
      <c r="AQ149" s="7">
        <f t="shared" si="31"/>
        <v>45930</v>
      </c>
      <c r="AR149" s="3">
        <f t="shared" si="38"/>
        <v>68</v>
      </c>
      <c r="AS149" s="8">
        <f t="shared" si="32"/>
        <v>675.44117647058829</v>
      </c>
    </row>
    <row r="150" spans="1:45" ht="27" customHeight="1" x14ac:dyDescent="0.2">
      <c r="A150" s="68"/>
      <c r="B150" s="69"/>
      <c r="C150" s="69"/>
      <c r="D150" s="69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8"/>
      <c r="AN150" s="68"/>
      <c r="AO150" s="68"/>
      <c r="AP150" s="68"/>
      <c r="AQ150" s="68"/>
      <c r="AR150" s="68"/>
      <c r="AS150" s="68"/>
    </row>
    <row r="151" spans="1:45" s="2" customFormat="1" ht="81.75" customHeight="1" x14ac:dyDescent="0.2">
      <c r="A151" s="163" t="s">
        <v>32</v>
      </c>
      <c r="B151" s="163"/>
      <c r="C151" s="163"/>
      <c r="D151" s="163"/>
      <c r="E151" s="127" t="s">
        <v>39</v>
      </c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9" t="s">
        <v>19</v>
      </c>
      <c r="AR151" s="161" t="s">
        <v>21</v>
      </c>
      <c r="AS151" s="162" t="s">
        <v>20</v>
      </c>
    </row>
    <row r="152" spans="1:45" s="2" customFormat="1" ht="21.75" customHeight="1" x14ac:dyDescent="0.2">
      <c r="A152" s="126" t="s">
        <v>0</v>
      </c>
      <c r="B152" s="126"/>
      <c r="C152" s="126"/>
      <c r="D152" s="22" t="s">
        <v>17</v>
      </c>
      <c r="E152" s="126" t="s">
        <v>1</v>
      </c>
      <c r="F152" s="126"/>
      <c r="G152" s="126"/>
      <c r="H152" s="126"/>
      <c r="I152" s="126" t="s">
        <v>2</v>
      </c>
      <c r="J152" s="126"/>
      <c r="K152" s="126"/>
      <c r="L152" s="126"/>
      <c r="M152" s="126" t="s">
        <v>3</v>
      </c>
      <c r="N152" s="126"/>
      <c r="O152" s="126"/>
      <c r="P152" s="126"/>
      <c r="Q152" s="126" t="s">
        <v>4</v>
      </c>
      <c r="R152" s="126"/>
      <c r="S152" s="126"/>
      <c r="T152" s="126"/>
      <c r="U152" s="126" t="s">
        <v>5</v>
      </c>
      <c r="V152" s="126"/>
      <c r="W152" s="126"/>
      <c r="X152" s="126" t="s">
        <v>6</v>
      </c>
      <c r="Y152" s="126"/>
      <c r="Z152" s="126"/>
      <c r="AA152" s="126"/>
      <c r="AB152" s="126" t="s">
        <v>7</v>
      </c>
      <c r="AC152" s="126"/>
      <c r="AD152" s="126"/>
      <c r="AE152" s="126" t="s">
        <v>8</v>
      </c>
      <c r="AF152" s="126"/>
      <c r="AG152" s="126"/>
      <c r="AH152" s="126"/>
      <c r="AI152" s="126"/>
      <c r="AJ152" s="126" t="s">
        <v>9</v>
      </c>
      <c r="AK152" s="126"/>
      <c r="AL152" s="126"/>
      <c r="AM152" s="126" t="s">
        <v>10</v>
      </c>
      <c r="AN152" s="126"/>
      <c r="AO152" s="126"/>
      <c r="AP152" s="126"/>
      <c r="AQ152" s="129"/>
      <c r="AR152" s="161"/>
      <c r="AS152" s="162"/>
    </row>
    <row r="153" spans="1:45" s="6" customFormat="1" ht="11.25" customHeight="1" x14ac:dyDescent="0.2">
      <c r="A153" s="126"/>
      <c r="B153" s="126"/>
      <c r="C153" s="126"/>
      <c r="D153" s="22" t="s">
        <v>18</v>
      </c>
      <c r="E153" s="5">
        <v>1</v>
      </c>
      <c r="F153" s="5">
        <v>2</v>
      </c>
      <c r="G153" s="5">
        <v>3</v>
      </c>
      <c r="H153" s="5">
        <v>4</v>
      </c>
      <c r="I153" s="5">
        <v>5</v>
      </c>
      <c r="J153" s="5">
        <v>6</v>
      </c>
      <c r="K153" s="5">
        <v>7</v>
      </c>
      <c r="L153" s="5">
        <v>8</v>
      </c>
      <c r="M153" s="5">
        <v>9</v>
      </c>
      <c r="N153" s="5">
        <v>10</v>
      </c>
      <c r="O153" s="5">
        <v>11</v>
      </c>
      <c r="P153" s="5">
        <v>12</v>
      </c>
      <c r="Q153" s="5">
        <v>13</v>
      </c>
      <c r="R153" s="5">
        <v>14</v>
      </c>
      <c r="S153" s="5">
        <v>15</v>
      </c>
      <c r="T153" s="5">
        <v>16</v>
      </c>
      <c r="U153" s="5">
        <v>17</v>
      </c>
      <c r="V153" s="5">
        <v>18</v>
      </c>
      <c r="W153" s="5">
        <v>19</v>
      </c>
      <c r="X153" s="5">
        <v>20</v>
      </c>
      <c r="Y153" s="5">
        <v>21</v>
      </c>
      <c r="Z153" s="5">
        <v>22</v>
      </c>
      <c r="AA153" s="5">
        <v>23</v>
      </c>
      <c r="AB153" s="5">
        <v>24</v>
      </c>
      <c r="AC153" s="5">
        <v>25</v>
      </c>
      <c r="AD153" s="5">
        <v>26</v>
      </c>
      <c r="AE153" s="5">
        <v>27</v>
      </c>
      <c r="AF153" s="5">
        <v>28</v>
      </c>
      <c r="AG153" s="5">
        <v>29</v>
      </c>
      <c r="AH153" s="5">
        <v>30</v>
      </c>
      <c r="AI153" s="5">
        <v>31</v>
      </c>
      <c r="AJ153" s="5">
        <v>32</v>
      </c>
      <c r="AK153" s="5">
        <v>33</v>
      </c>
      <c r="AL153" s="5">
        <v>34</v>
      </c>
      <c r="AM153" s="5">
        <v>35</v>
      </c>
      <c r="AN153" s="5">
        <v>36</v>
      </c>
      <c r="AO153" s="5">
        <v>37</v>
      </c>
      <c r="AP153" s="5">
        <v>38</v>
      </c>
      <c r="AQ153" s="129"/>
      <c r="AR153" s="161"/>
      <c r="AS153" s="162"/>
    </row>
    <row r="154" spans="1:45" ht="12.75" customHeight="1" x14ac:dyDescent="0.2">
      <c r="A154" s="160" t="s">
        <v>24</v>
      </c>
      <c r="B154" s="123" t="s">
        <v>13</v>
      </c>
      <c r="C154" s="52" t="s">
        <v>99</v>
      </c>
      <c r="D154" s="53"/>
      <c r="E154" s="26"/>
      <c r="F154" s="26"/>
      <c r="G154" s="109" t="s">
        <v>163</v>
      </c>
      <c r="H154" s="26"/>
      <c r="I154" s="26"/>
      <c r="J154" s="113">
        <v>45940</v>
      </c>
      <c r="K154" s="26"/>
      <c r="L154" s="26"/>
      <c r="M154" s="26"/>
      <c r="N154" s="26"/>
      <c r="O154" s="26"/>
      <c r="P154" s="113">
        <v>45989</v>
      </c>
      <c r="Q154" s="26"/>
      <c r="R154" s="26"/>
      <c r="S154" s="113">
        <v>46009</v>
      </c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43"/>
      <c r="AN154" s="43"/>
      <c r="AO154" s="43"/>
      <c r="AP154" s="43"/>
      <c r="AQ154" s="7">
        <f t="shared" ref="AQ154:AQ184" si="39">SUM(E154:AP154)</f>
        <v>137938</v>
      </c>
      <c r="AR154" s="3">
        <f>34*4</f>
        <v>136</v>
      </c>
      <c r="AS154" s="8">
        <f t="shared" ref="AS154:AS184" si="40">AQ154/AR154</f>
        <v>1014.25</v>
      </c>
    </row>
    <row r="155" spans="1:45" ht="25.5" x14ac:dyDescent="0.2">
      <c r="A155" s="160"/>
      <c r="B155" s="124"/>
      <c r="C155" s="52" t="s">
        <v>100</v>
      </c>
      <c r="D155" s="53"/>
      <c r="E155" s="26"/>
      <c r="F155" s="26"/>
      <c r="G155" s="109" t="s">
        <v>163</v>
      </c>
      <c r="H155" s="26"/>
      <c r="I155" s="26"/>
      <c r="J155" s="113">
        <v>45940</v>
      </c>
      <c r="K155" s="26"/>
      <c r="L155" s="26"/>
      <c r="M155" s="26"/>
      <c r="N155" s="26"/>
      <c r="O155" s="26"/>
      <c r="P155" s="113">
        <v>45989</v>
      </c>
      <c r="Q155" s="26"/>
      <c r="R155" s="26"/>
      <c r="S155" s="113">
        <v>46009</v>
      </c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43"/>
      <c r="AN155" s="43"/>
      <c r="AO155" s="43"/>
      <c r="AP155" s="43"/>
      <c r="AQ155" s="7">
        <f t="shared" si="39"/>
        <v>137938</v>
      </c>
      <c r="AR155" s="3">
        <f t="shared" ref="AR155" si="41">34*4</f>
        <v>136</v>
      </c>
      <c r="AS155" s="8">
        <f t="shared" si="40"/>
        <v>1014.25</v>
      </c>
    </row>
    <row r="156" spans="1:45" ht="12.75" customHeight="1" x14ac:dyDescent="0.2">
      <c r="A156" s="160"/>
      <c r="B156" s="123" t="s">
        <v>26</v>
      </c>
      <c r="C156" s="52" t="s">
        <v>99</v>
      </c>
      <c r="D156" s="53"/>
      <c r="E156" s="26"/>
      <c r="F156" s="26"/>
      <c r="G156" s="26"/>
      <c r="H156" s="26"/>
      <c r="I156" s="26"/>
      <c r="J156" s="26"/>
      <c r="K156" s="113">
        <v>45947</v>
      </c>
      <c r="L156" s="26"/>
      <c r="M156" s="26"/>
      <c r="N156" s="26"/>
      <c r="O156" s="109" t="s">
        <v>135</v>
      </c>
      <c r="P156" s="26"/>
      <c r="Q156" s="26"/>
      <c r="R156" s="26"/>
      <c r="S156" s="113">
        <v>46007</v>
      </c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43"/>
      <c r="AN156" s="43"/>
      <c r="AO156" s="43"/>
      <c r="AP156" s="43"/>
      <c r="AQ156" s="7">
        <f t="shared" si="39"/>
        <v>91954</v>
      </c>
      <c r="AR156" s="3">
        <f>34*2</f>
        <v>68</v>
      </c>
      <c r="AS156" s="8">
        <f t="shared" si="40"/>
        <v>1352.2647058823529</v>
      </c>
    </row>
    <row r="157" spans="1:45" ht="12.75" customHeight="1" x14ac:dyDescent="0.2">
      <c r="A157" s="160"/>
      <c r="B157" s="124"/>
      <c r="C157" s="52" t="s">
        <v>100</v>
      </c>
      <c r="D157" s="51"/>
      <c r="E157" s="26"/>
      <c r="F157" s="26"/>
      <c r="G157" s="26"/>
      <c r="H157" s="26"/>
      <c r="I157" s="26"/>
      <c r="J157" s="26"/>
      <c r="K157" s="113">
        <v>45947</v>
      </c>
      <c r="L157" s="26"/>
      <c r="M157" s="26"/>
      <c r="N157" s="26"/>
      <c r="O157" s="109" t="s">
        <v>135</v>
      </c>
      <c r="P157" s="26"/>
      <c r="Q157" s="26"/>
      <c r="R157" s="26"/>
      <c r="S157" s="113">
        <v>46007</v>
      </c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43"/>
      <c r="AN157" s="43"/>
      <c r="AO157" s="43"/>
      <c r="AP157" s="43"/>
      <c r="AQ157" s="7">
        <f t="shared" si="39"/>
        <v>91954</v>
      </c>
      <c r="AR157" s="3">
        <f t="shared" ref="AR157:AR158" si="42">34*2</f>
        <v>68</v>
      </c>
      <c r="AS157" s="8">
        <f t="shared" si="40"/>
        <v>1352.2647058823529</v>
      </c>
    </row>
    <row r="158" spans="1:45" x14ac:dyDescent="0.2">
      <c r="A158" s="160"/>
      <c r="B158" s="125"/>
      <c r="C158" s="52" t="s">
        <v>101</v>
      </c>
      <c r="D158" s="53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43"/>
      <c r="AN158" s="43"/>
      <c r="AO158" s="43"/>
      <c r="AP158" s="43"/>
      <c r="AQ158" s="7">
        <f t="shared" si="39"/>
        <v>0</v>
      </c>
      <c r="AR158" s="3">
        <f t="shared" si="42"/>
        <v>68</v>
      </c>
      <c r="AS158" s="8">
        <f t="shared" si="40"/>
        <v>0</v>
      </c>
    </row>
    <row r="159" spans="1:45" x14ac:dyDescent="0.2">
      <c r="A159" s="160"/>
      <c r="B159" s="123" t="s">
        <v>12</v>
      </c>
      <c r="C159" s="52" t="s">
        <v>99</v>
      </c>
      <c r="D159" s="51"/>
      <c r="E159" s="26"/>
      <c r="F159" s="26"/>
      <c r="G159" s="26"/>
      <c r="H159" s="113">
        <v>45925</v>
      </c>
      <c r="I159" s="26"/>
      <c r="J159" s="26"/>
      <c r="K159" s="26"/>
      <c r="L159" s="113">
        <v>45951</v>
      </c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43"/>
      <c r="AN159" s="43"/>
      <c r="AO159" s="43"/>
      <c r="AP159" s="43"/>
      <c r="AQ159" s="7">
        <f t="shared" si="39"/>
        <v>91876</v>
      </c>
      <c r="AR159" s="3">
        <f>34*3</f>
        <v>102</v>
      </c>
      <c r="AS159" s="8">
        <f t="shared" si="40"/>
        <v>900.74509803921569</v>
      </c>
    </row>
    <row r="160" spans="1:45" ht="12.75" customHeight="1" x14ac:dyDescent="0.2">
      <c r="A160" s="160"/>
      <c r="B160" s="124"/>
      <c r="C160" s="52" t="s">
        <v>100</v>
      </c>
      <c r="D160" s="53"/>
      <c r="E160" s="26"/>
      <c r="F160" s="26"/>
      <c r="G160" s="26"/>
      <c r="H160" s="113">
        <v>45925</v>
      </c>
      <c r="I160" s="26"/>
      <c r="J160" s="26"/>
      <c r="K160" s="26"/>
      <c r="L160" s="113">
        <v>45951</v>
      </c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43"/>
      <c r="AN160" s="43"/>
      <c r="AO160" s="43"/>
      <c r="AP160" s="43"/>
      <c r="AQ160" s="7">
        <f t="shared" si="39"/>
        <v>91876</v>
      </c>
      <c r="AR160" s="3">
        <f t="shared" ref="AR160:AR162" si="43">34*3</f>
        <v>102</v>
      </c>
      <c r="AS160" s="8">
        <f t="shared" si="40"/>
        <v>900.74509803921569</v>
      </c>
    </row>
    <row r="161" spans="1:45" x14ac:dyDescent="0.2">
      <c r="A161" s="160"/>
      <c r="B161" s="123" t="s">
        <v>94</v>
      </c>
      <c r="C161" s="52" t="s">
        <v>99</v>
      </c>
      <c r="D161" s="53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113">
        <v>45985</v>
      </c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43"/>
      <c r="AJ161" s="43"/>
      <c r="AK161" s="26"/>
      <c r="AL161" s="26"/>
      <c r="AM161" s="43"/>
      <c r="AN161" s="43"/>
      <c r="AO161" s="43"/>
      <c r="AP161" s="43"/>
      <c r="AQ161" s="7">
        <f t="shared" si="39"/>
        <v>45985</v>
      </c>
      <c r="AR161" s="3">
        <f t="shared" si="43"/>
        <v>102</v>
      </c>
      <c r="AS161" s="8">
        <f t="shared" si="40"/>
        <v>450.83333333333331</v>
      </c>
    </row>
    <row r="162" spans="1:45" ht="12.75" customHeight="1" x14ac:dyDescent="0.2">
      <c r="A162" s="160"/>
      <c r="B162" s="124"/>
      <c r="C162" s="52" t="s">
        <v>100</v>
      </c>
      <c r="D162" s="53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113">
        <v>45985</v>
      </c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43"/>
      <c r="AJ162" s="43"/>
      <c r="AK162" s="26"/>
      <c r="AL162" s="26"/>
      <c r="AM162" s="43"/>
      <c r="AN162" s="43"/>
      <c r="AO162" s="43"/>
      <c r="AP162" s="43"/>
      <c r="AQ162" s="7">
        <f t="shared" si="39"/>
        <v>45985</v>
      </c>
      <c r="AR162" s="3">
        <f t="shared" si="43"/>
        <v>102</v>
      </c>
      <c r="AS162" s="8">
        <f t="shared" si="40"/>
        <v>450.83333333333331</v>
      </c>
    </row>
    <row r="163" spans="1:45" ht="12.75" customHeight="1" x14ac:dyDescent="0.2">
      <c r="A163" s="160"/>
      <c r="B163" s="123" t="s">
        <v>95</v>
      </c>
      <c r="C163" s="52" t="s">
        <v>99</v>
      </c>
      <c r="D163" s="51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43"/>
      <c r="AJ163" s="43"/>
      <c r="AK163" s="26"/>
      <c r="AL163" s="26"/>
      <c r="AM163" s="43"/>
      <c r="AN163" s="43"/>
      <c r="AO163" s="43"/>
      <c r="AP163" s="43"/>
      <c r="AQ163" s="7">
        <f t="shared" si="39"/>
        <v>0</v>
      </c>
      <c r="AR163" s="3">
        <f>34*2</f>
        <v>68</v>
      </c>
      <c r="AS163" s="8">
        <f t="shared" si="40"/>
        <v>0</v>
      </c>
    </row>
    <row r="164" spans="1:45" x14ac:dyDescent="0.2">
      <c r="A164" s="160"/>
      <c r="B164" s="124"/>
      <c r="C164" s="52" t="s">
        <v>100</v>
      </c>
      <c r="D164" s="53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43"/>
      <c r="AJ164" s="43"/>
      <c r="AK164" s="26"/>
      <c r="AL164" s="26"/>
      <c r="AM164" s="43"/>
      <c r="AN164" s="43"/>
      <c r="AO164" s="43"/>
      <c r="AP164" s="43"/>
      <c r="AQ164" s="7">
        <f t="shared" si="39"/>
        <v>0</v>
      </c>
      <c r="AR164" s="3">
        <f t="shared" ref="AR164" si="44">34*2</f>
        <v>68</v>
      </c>
      <c r="AS164" s="8">
        <f t="shared" si="40"/>
        <v>0</v>
      </c>
    </row>
    <row r="165" spans="1:45" ht="13.5" customHeight="1" x14ac:dyDescent="0.2">
      <c r="A165" s="160"/>
      <c r="B165" s="123" t="s">
        <v>96</v>
      </c>
      <c r="C165" s="52" t="s">
        <v>99</v>
      </c>
      <c r="D165" s="51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113">
        <v>46015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43"/>
      <c r="AJ165" s="43"/>
      <c r="AK165" s="26"/>
      <c r="AL165" s="26"/>
      <c r="AM165" s="43"/>
      <c r="AN165" s="43"/>
      <c r="AO165" s="43"/>
      <c r="AP165" s="43"/>
      <c r="AQ165" s="7">
        <f t="shared" si="39"/>
        <v>46015</v>
      </c>
      <c r="AR165" s="3">
        <f>34*1</f>
        <v>34</v>
      </c>
      <c r="AS165" s="8">
        <f t="shared" si="40"/>
        <v>1353.3823529411766</v>
      </c>
    </row>
    <row r="166" spans="1:45" ht="12.75" customHeight="1" x14ac:dyDescent="0.2">
      <c r="A166" s="160"/>
      <c r="B166" s="124"/>
      <c r="C166" s="52" t="s">
        <v>100</v>
      </c>
      <c r="D166" s="53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116">
        <v>46015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3"/>
      <c r="AJ166" s="43"/>
      <c r="AK166" s="26"/>
      <c r="AL166" s="26"/>
      <c r="AM166" s="43"/>
      <c r="AN166" s="43"/>
      <c r="AO166" s="43"/>
      <c r="AP166" s="43"/>
      <c r="AQ166" s="7">
        <f t="shared" si="39"/>
        <v>46015</v>
      </c>
      <c r="AR166" s="3">
        <f t="shared" ref="AR166:AR168" si="45">34*1</f>
        <v>34</v>
      </c>
      <c r="AS166" s="8">
        <f t="shared" si="40"/>
        <v>1353.3823529411766</v>
      </c>
    </row>
    <row r="167" spans="1:45" ht="12.75" customHeight="1" x14ac:dyDescent="0.2">
      <c r="A167" s="160"/>
      <c r="B167" s="123" t="s">
        <v>34</v>
      </c>
      <c r="C167" s="52" t="s">
        <v>99</v>
      </c>
      <c r="D167" s="53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42"/>
      <c r="AH167" s="26"/>
      <c r="AI167" s="26"/>
      <c r="AJ167" s="43"/>
      <c r="AK167" s="26"/>
      <c r="AL167" s="26"/>
      <c r="AM167" s="43"/>
      <c r="AN167" s="43"/>
      <c r="AO167" s="43"/>
      <c r="AP167" s="43"/>
      <c r="AQ167" s="7">
        <f t="shared" si="39"/>
        <v>0</v>
      </c>
      <c r="AR167" s="3">
        <f t="shared" si="45"/>
        <v>34</v>
      </c>
      <c r="AS167" s="8">
        <f t="shared" si="40"/>
        <v>0</v>
      </c>
    </row>
    <row r="168" spans="1:45" ht="12.75" customHeight="1" x14ac:dyDescent="0.2">
      <c r="A168" s="160"/>
      <c r="B168" s="124"/>
      <c r="C168" s="52" t="s">
        <v>100</v>
      </c>
      <c r="D168" s="53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42"/>
      <c r="AK168" s="26"/>
      <c r="AL168" s="26"/>
      <c r="AM168" s="43"/>
      <c r="AN168" s="43"/>
      <c r="AO168" s="43"/>
      <c r="AP168" s="43"/>
      <c r="AQ168" s="7">
        <f t="shared" si="39"/>
        <v>0</v>
      </c>
      <c r="AR168" s="3">
        <f t="shared" si="45"/>
        <v>34</v>
      </c>
      <c r="AS168" s="8">
        <f t="shared" si="40"/>
        <v>0</v>
      </c>
    </row>
    <row r="169" spans="1:45" ht="12.75" customHeight="1" x14ac:dyDescent="0.2">
      <c r="A169" s="160"/>
      <c r="B169" s="123" t="s">
        <v>27</v>
      </c>
      <c r="C169" s="52" t="s">
        <v>99</v>
      </c>
      <c r="D169" s="53"/>
      <c r="E169" s="26"/>
      <c r="F169" s="26"/>
      <c r="G169" s="26"/>
      <c r="H169" s="26"/>
      <c r="I169" s="26"/>
      <c r="J169" s="26"/>
      <c r="K169" s="26"/>
      <c r="L169" s="26"/>
      <c r="M169" s="109" t="s">
        <v>165</v>
      </c>
      <c r="N169" s="26"/>
      <c r="O169" s="26"/>
      <c r="P169" s="26"/>
      <c r="Q169" s="26"/>
      <c r="R169" s="26"/>
      <c r="S169" s="26"/>
      <c r="T169" s="113">
        <v>46014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42"/>
      <c r="AJ169" s="26"/>
      <c r="AK169" s="26"/>
      <c r="AL169" s="26"/>
      <c r="AM169" s="43"/>
      <c r="AN169" s="43"/>
      <c r="AO169" s="43"/>
      <c r="AP169" s="43"/>
      <c r="AQ169" s="7">
        <f t="shared" si="39"/>
        <v>46014</v>
      </c>
      <c r="AR169" s="3">
        <f>34*3</f>
        <v>102</v>
      </c>
      <c r="AS169" s="8">
        <f t="shared" si="40"/>
        <v>451.11764705882354</v>
      </c>
    </row>
    <row r="170" spans="1:45" ht="12.75" customHeight="1" x14ac:dyDescent="0.2">
      <c r="A170" s="160"/>
      <c r="B170" s="124"/>
      <c r="C170" s="52" t="s">
        <v>100</v>
      </c>
      <c r="D170" s="51"/>
      <c r="E170" s="26"/>
      <c r="F170" s="26"/>
      <c r="G170" s="26"/>
      <c r="H170" s="26"/>
      <c r="I170" s="26"/>
      <c r="J170" s="26"/>
      <c r="K170" s="26"/>
      <c r="L170" s="26"/>
      <c r="M170" s="109" t="s">
        <v>165</v>
      </c>
      <c r="N170" s="26"/>
      <c r="O170" s="26"/>
      <c r="P170" s="26"/>
      <c r="Q170" s="26"/>
      <c r="R170" s="26"/>
      <c r="S170" s="26"/>
      <c r="T170" s="113">
        <v>46014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42"/>
      <c r="AG170" s="42"/>
      <c r="AH170" s="26"/>
      <c r="AI170" s="26"/>
      <c r="AJ170" s="43"/>
      <c r="AK170" s="42"/>
      <c r="AL170" s="26"/>
      <c r="AM170" s="43"/>
      <c r="AN170" s="43"/>
      <c r="AO170" s="43"/>
      <c r="AP170" s="43"/>
      <c r="AQ170" s="7">
        <f t="shared" si="39"/>
        <v>46014</v>
      </c>
      <c r="AR170" s="3">
        <f t="shared" ref="AR170" si="46">34*3</f>
        <v>102</v>
      </c>
      <c r="AS170" s="8">
        <f t="shared" si="40"/>
        <v>451.11764705882354</v>
      </c>
    </row>
    <row r="171" spans="1:45" ht="12.75" customHeight="1" x14ac:dyDescent="0.2">
      <c r="A171" s="160"/>
      <c r="B171" s="123" t="s">
        <v>29</v>
      </c>
      <c r="C171" s="52" t="s">
        <v>99</v>
      </c>
      <c r="D171" s="53"/>
      <c r="E171" s="26"/>
      <c r="F171" s="26"/>
      <c r="G171" s="26"/>
      <c r="H171" s="26"/>
      <c r="I171" s="26"/>
      <c r="J171" s="26"/>
      <c r="K171" s="26"/>
      <c r="L171" s="26"/>
      <c r="M171" s="109" t="s">
        <v>160</v>
      </c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42"/>
      <c r="AI171" s="42"/>
      <c r="AJ171" s="43"/>
      <c r="AK171" s="26"/>
      <c r="AL171" s="26"/>
      <c r="AM171" s="43"/>
      <c r="AN171" s="43"/>
      <c r="AO171" s="43"/>
      <c r="AP171" s="43"/>
      <c r="AQ171" s="7">
        <f t="shared" si="39"/>
        <v>0</v>
      </c>
      <c r="AR171" s="3">
        <f>34*2</f>
        <v>68</v>
      </c>
      <c r="AS171" s="8">
        <f t="shared" si="40"/>
        <v>0</v>
      </c>
    </row>
    <row r="172" spans="1:45" ht="12.75" customHeight="1" x14ac:dyDescent="0.2">
      <c r="A172" s="160"/>
      <c r="B172" s="124"/>
      <c r="C172" s="52" t="s">
        <v>100</v>
      </c>
      <c r="D172" s="53"/>
      <c r="E172" s="26"/>
      <c r="F172" s="26"/>
      <c r="G172" s="26"/>
      <c r="H172" s="26"/>
      <c r="I172" s="26"/>
      <c r="J172" s="26"/>
      <c r="K172" s="26"/>
      <c r="L172" s="26"/>
      <c r="M172" s="109" t="s">
        <v>160</v>
      </c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42"/>
      <c r="AI172" s="42"/>
      <c r="AJ172" s="43"/>
      <c r="AK172" s="26"/>
      <c r="AL172" s="26"/>
      <c r="AM172" s="43"/>
      <c r="AN172" s="43"/>
      <c r="AO172" s="43"/>
      <c r="AP172" s="43"/>
      <c r="AQ172" s="7">
        <f t="shared" si="39"/>
        <v>0</v>
      </c>
      <c r="AR172" s="3">
        <f t="shared" ref="AR172:AR174" si="47">34*2</f>
        <v>68</v>
      </c>
      <c r="AS172" s="8">
        <f t="shared" si="40"/>
        <v>0</v>
      </c>
    </row>
    <row r="173" spans="1:45" ht="12.75" customHeight="1" x14ac:dyDescent="0.2">
      <c r="A173" s="160"/>
      <c r="B173" s="123" t="s">
        <v>33</v>
      </c>
      <c r="C173" s="52" t="s">
        <v>99</v>
      </c>
      <c r="D173" s="53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113">
        <v>46010</v>
      </c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42"/>
      <c r="AI173" s="42"/>
      <c r="AJ173" s="43"/>
      <c r="AK173" s="26"/>
      <c r="AL173" s="26"/>
      <c r="AM173" s="43"/>
      <c r="AN173" s="43"/>
      <c r="AO173" s="43"/>
      <c r="AP173" s="43"/>
      <c r="AQ173" s="7">
        <f t="shared" si="39"/>
        <v>46010</v>
      </c>
      <c r="AR173" s="3">
        <f t="shared" si="47"/>
        <v>68</v>
      </c>
      <c r="AS173" s="8">
        <f t="shared" si="40"/>
        <v>676.61764705882354</v>
      </c>
    </row>
    <row r="174" spans="1:45" ht="12.75" customHeight="1" x14ac:dyDescent="0.2">
      <c r="A174" s="160"/>
      <c r="B174" s="124"/>
      <c r="C174" s="52" t="s">
        <v>100</v>
      </c>
      <c r="D174" s="53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113">
        <v>46010</v>
      </c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42"/>
      <c r="AI174" s="42"/>
      <c r="AJ174" s="43"/>
      <c r="AK174" s="26"/>
      <c r="AL174" s="26"/>
      <c r="AM174" s="43"/>
      <c r="AN174" s="43"/>
      <c r="AO174" s="43"/>
      <c r="AP174" s="43"/>
      <c r="AQ174" s="7">
        <f t="shared" si="39"/>
        <v>46010</v>
      </c>
      <c r="AR174" s="3">
        <f t="shared" si="47"/>
        <v>68</v>
      </c>
      <c r="AS174" s="8">
        <f t="shared" si="40"/>
        <v>676.61764705882354</v>
      </c>
    </row>
    <row r="175" spans="1:45" ht="12.75" customHeight="1" x14ac:dyDescent="0.2">
      <c r="A175" s="160"/>
      <c r="B175" s="123" t="s">
        <v>28</v>
      </c>
      <c r="C175" s="52" t="s">
        <v>99</v>
      </c>
      <c r="D175" s="51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09" t="s">
        <v>164</v>
      </c>
      <c r="P175" s="26"/>
      <c r="Q175" s="26"/>
      <c r="R175" s="26"/>
      <c r="S175" s="26"/>
      <c r="T175" s="113">
        <v>46017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42"/>
      <c r="AI175" s="26"/>
      <c r="AJ175" s="26"/>
      <c r="AK175" s="26"/>
      <c r="AL175" s="26"/>
      <c r="AM175" s="43"/>
      <c r="AN175" s="43"/>
      <c r="AO175" s="43"/>
      <c r="AP175" s="43"/>
      <c r="AQ175" s="7">
        <f t="shared" si="39"/>
        <v>46017</v>
      </c>
      <c r="AR175" s="3">
        <f>34*1</f>
        <v>34</v>
      </c>
      <c r="AS175" s="8">
        <f t="shared" si="40"/>
        <v>1353.4411764705883</v>
      </c>
    </row>
    <row r="176" spans="1:45" ht="12.75" customHeight="1" x14ac:dyDescent="0.2">
      <c r="A176" s="160"/>
      <c r="B176" s="124"/>
      <c r="C176" s="52" t="s">
        <v>100</v>
      </c>
      <c r="D176" s="51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09" t="s">
        <v>164</v>
      </c>
      <c r="P176" s="26"/>
      <c r="Q176" s="26"/>
      <c r="R176" s="26"/>
      <c r="S176" s="26"/>
      <c r="T176" s="113">
        <v>46017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42"/>
      <c r="AI176" s="26"/>
      <c r="AJ176" s="26"/>
      <c r="AK176" s="26"/>
      <c r="AL176" s="26"/>
      <c r="AM176" s="43"/>
      <c r="AN176" s="43"/>
      <c r="AO176" s="43"/>
      <c r="AP176" s="43"/>
      <c r="AQ176" s="7">
        <f t="shared" si="39"/>
        <v>46017</v>
      </c>
      <c r="AR176" s="3">
        <f t="shared" ref="AR176:AR180" si="48">34*1</f>
        <v>34</v>
      </c>
      <c r="AS176" s="8">
        <f t="shared" si="40"/>
        <v>1353.4411764705883</v>
      </c>
    </row>
    <row r="177" spans="1:45" ht="12.75" customHeight="1" x14ac:dyDescent="0.2">
      <c r="A177" s="160"/>
      <c r="B177" s="126" t="s">
        <v>52</v>
      </c>
      <c r="C177" s="52" t="s">
        <v>99</v>
      </c>
      <c r="D177" s="51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113">
        <v>46000</v>
      </c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42"/>
      <c r="AI177" s="26"/>
      <c r="AJ177" s="26"/>
      <c r="AK177" s="26"/>
      <c r="AL177" s="26"/>
      <c r="AM177" s="43"/>
      <c r="AN177" s="43"/>
      <c r="AO177" s="43"/>
      <c r="AP177" s="43"/>
      <c r="AQ177" s="7">
        <f t="shared" si="39"/>
        <v>46000</v>
      </c>
      <c r="AR177" s="3">
        <f t="shared" si="48"/>
        <v>34</v>
      </c>
      <c r="AS177" s="8">
        <f t="shared" si="40"/>
        <v>1352.9411764705883</v>
      </c>
    </row>
    <row r="178" spans="1:45" ht="12.75" customHeight="1" x14ac:dyDescent="0.2">
      <c r="A178" s="160"/>
      <c r="B178" s="126"/>
      <c r="C178" s="52" t="s">
        <v>100</v>
      </c>
      <c r="D178" s="51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113">
        <v>46000</v>
      </c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42"/>
      <c r="AI178" s="26"/>
      <c r="AJ178" s="26"/>
      <c r="AK178" s="26"/>
      <c r="AL178" s="26"/>
      <c r="AM178" s="43"/>
      <c r="AN178" s="43"/>
      <c r="AO178" s="43"/>
      <c r="AP178" s="43"/>
      <c r="AQ178" s="7">
        <f t="shared" si="39"/>
        <v>46000</v>
      </c>
      <c r="AR178" s="3">
        <f t="shared" si="48"/>
        <v>34</v>
      </c>
      <c r="AS178" s="8">
        <f t="shared" si="40"/>
        <v>1352.9411764705883</v>
      </c>
    </row>
    <row r="179" spans="1:45" ht="12.75" customHeight="1" x14ac:dyDescent="0.2">
      <c r="A179" s="160"/>
      <c r="B179" s="126" t="s">
        <v>53</v>
      </c>
      <c r="C179" s="52" t="s">
        <v>99</v>
      </c>
      <c r="D179" s="51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113">
        <v>45999</v>
      </c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42"/>
      <c r="AI179" s="26"/>
      <c r="AJ179" s="26"/>
      <c r="AK179" s="26"/>
      <c r="AL179" s="26"/>
      <c r="AM179" s="43"/>
      <c r="AN179" s="43"/>
      <c r="AO179" s="43"/>
      <c r="AP179" s="43"/>
      <c r="AQ179" s="7">
        <f t="shared" si="39"/>
        <v>45999</v>
      </c>
      <c r="AR179" s="3">
        <f t="shared" si="48"/>
        <v>34</v>
      </c>
      <c r="AS179" s="8">
        <f t="shared" si="40"/>
        <v>1352.9117647058824</v>
      </c>
    </row>
    <row r="180" spans="1:45" ht="12.75" customHeight="1" x14ac:dyDescent="0.2">
      <c r="A180" s="160"/>
      <c r="B180" s="126"/>
      <c r="C180" s="52" t="s">
        <v>100</v>
      </c>
      <c r="D180" s="51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113">
        <v>45999</v>
      </c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42"/>
      <c r="AI180" s="26"/>
      <c r="AJ180" s="26"/>
      <c r="AK180" s="26"/>
      <c r="AL180" s="26"/>
      <c r="AM180" s="43"/>
      <c r="AN180" s="43"/>
      <c r="AO180" s="43"/>
      <c r="AP180" s="43"/>
      <c r="AQ180" s="7">
        <f t="shared" si="39"/>
        <v>45999</v>
      </c>
      <c r="AR180" s="3">
        <f t="shared" si="48"/>
        <v>34</v>
      </c>
      <c r="AS180" s="8">
        <f t="shared" si="40"/>
        <v>1352.9117647058824</v>
      </c>
    </row>
    <row r="181" spans="1:45" ht="12.75" customHeight="1" x14ac:dyDescent="0.2">
      <c r="A181" s="160"/>
      <c r="B181" s="126" t="s">
        <v>83</v>
      </c>
      <c r="C181" s="52" t="s">
        <v>99</v>
      </c>
      <c r="D181" s="51"/>
      <c r="E181" s="26"/>
      <c r="F181" s="26"/>
      <c r="G181" s="26"/>
      <c r="H181" s="26"/>
      <c r="I181" s="26"/>
      <c r="J181" s="113">
        <v>45939</v>
      </c>
      <c r="K181" s="26"/>
      <c r="L181" s="26"/>
      <c r="M181" s="26"/>
      <c r="N181" s="26"/>
      <c r="O181" s="109" t="s">
        <v>166</v>
      </c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42"/>
      <c r="AI181" s="26"/>
      <c r="AJ181" s="26"/>
      <c r="AK181" s="26"/>
      <c r="AL181" s="26"/>
      <c r="AM181" s="43"/>
      <c r="AN181" s="43"/>
      <c r="AO181" s="43"/>
      <c r="AP181" s="43"/>
      <c r="AQ181" s="7">
        <f t="shared" si="39"/>
        <v>45939</v>
      </c>
      <c r="AR181" s="3">
        <f>34*2</f>
        <v>68</v>
      </c>
      <c r="AS181" s="8">
        <f t="shared" si="40"/>
        <v>675.57352941176475</v>
      </c>
    </row>
    <row r="182" spans="1:45" ht="12.75" customHeight="1" x14ac:dyDescent="0.2">
      <c r="A182" s="160"/>
      <c r="B182" s="126"/>
      <c r="C182" s="52" t="s">
        <v>100</v>
      </c>
      <c r="D182" s="51"/>
      <c r="E182" s="26"/>
      <c r="F182" s="26"/>
      <c r="G182" s="26"/>
      <c r="H182" s="26"/>
      <c r="I182" s="26"/>
      <c r="J182" s="113">
        <v>45939</v>
      </c>
      <c r="K182" s="26"/>
      <c r="L182" s="26"/>
      <c r="M182" s="26"/>
      <c r="N182" s="26"/>
      <c r="O182" s="109" t="s">
        <v>166</v>
      </c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42"/>
      <c r="AI182" s="26"/>
      <c r="AJ182" s="26"/>
      <c r="AK182" s="26"/>
      <c r="AL182" s="26"/>
      <c r="AM182" s="43"/>
      <c r="AN182" s="43"/>
      <c r="AO182" s="43"/>
      <c r="AP182" s="43"/>
      <c r="AQ182" s="7">
        <f t="shared" si="39"/>
        <v>45939</v>
      </c>
      <c r="AR182" s="3">
        <f t="shared" ref="AR182:AR184" si="49">34*2</f>
        <v>68</v>
      </c>
      <c r="AS182" s="8">
        <f t="shared" si="40"/>
        <v>675.57352941176475</v>
      </c>
    </row>
    <row r="183" spans="1:45" ht="12.75" customHeight="1" x14ac:dyDescent="0.2">
      <c r="A183" s="160"/>
      <c r="B183" s="126" t="s">
        <v>70</v>
      </c>
      <c r="C183" s="52" t="s">
        <v>99</v>
      </c>
      <c r="D183" s="51"/>
      <c r="E183" s="26"/>
      <c r="F183" s="26"/>
      <c r="G183" s="26"/>
      <c r="H183" s="113">
        <v>45930</v>
      </c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42"/>
      <c r="AI183" s="26"/>
      <c r="AJ183" s="26"/>
      <c r="AK183" s="26"/>
      <c r="AL183" s="26"/>
      <c r="AM183" s="43"/>
      <c r="AN183" s="43"/>
      <c r="AO183" s="43"/>
      <c r="AP183" s="43"/>
      <c r="AQ183" s="7">
        <f t="shared" si="39"/>
        <v>45930</v>
      </c>
      <c r="AR183" s="3">
        <f t="shared" si="49"/>
        <v>68</v>
      </c>
      <c r="AS183" s="8">
        <f t="shared" si="40"/>
        <v>675.44117647058829</v>
      </c>
    </row>
    <row r="184" spans="1:45" ht="12.75" customHeight="1" x14ac:dyDescent="0.2">
      <c r="A184" s="160"/>
      <c r="B184" s="126"/>
      <c r="C184" s="52" t="s">
        <v>100</v>
      </c>
      <c r="D184" s="51"/>
      <c r="E184" s="26"/>
      <c r="F184" s="26"/>
      <c r="G184" s="26"/>
      <c r="H184" s="113">
        <v>45930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42"/>
      <c r="AI184" s="26"/>
      <c r="AJ184" s="26"/>
      <c r="AK184" s="26"/>
      <c r="AL184" s="26"/>
      <c r="AM184" s="43"/>
      <c r="AN184" s="43"/>
      <c r="AO184" s="43"/>
      <c r="AP184" s="43"/>
      <c r="AQ184" s="7">
        <f t="shared" si="39"/>
        <v>45930</v>
      </c>
      <c r="AR184" s="3">
        <f t="shared" si="49"/>
        <v>68</v>
      </c>
      <c r="AS184" s="8">
        <f t="shared" si="40"/>
        <v>675.44117647058829</v>
      </c>
    </row>
    <row r="185" spans="1:45" ht="27" customHeight="1" x14ac:dyDescent="0.2">
      <c r="A185" s="68"/>
      <c r="B185" s="69"/>
      <c r="C185" s="69"/>
      <c r="D185" s="69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8"/>
      <c r="AN185" s="68"/>
      <c r="AO185" s="68"/>
      <c r="AP185" s="68"/>
      <c r="AQ185" s="68"/>
      <c r="AR185" s="68"/>
      <c r="AS185" s="68"/>
    </row>
    <row r="186" spans="1:45" s="2" customFormat="1" ht="81.75" customHeight="1" x14ac:dyDescent="0.2">
      <c r="A186" s="163" t="s">
        <v>35</v>
      </c>
      <c r="B186" s="163"/>
      <c r="C186" s="163"/>
      <c r="D186" s="163"/>
      <c r="E186" s="127" t="s">
        <v>39</v>
      </c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9" t="s">
        <v>19</v>
      </c>
      <c r="AR186" s="161" t="s">
        <v>21</v>
      </c>
      <c r="AS186" s="162" t="s">
        <v>20</v>
      </c>
    </row>
    <row r="187" spans="1:45" s="2" customFormat="1" ht="21.75" customHeight="1" x14ac:dyDescent="0.2">
      <c r="A187" s="126" t="s">
        <v>0</v>
      </c>
      <c r="B187" s="126"/>
      <c r="C187" s="126"/>
      <c r="D187" s="22" t="s">
        <v>17</v>
      </c>
      <c r="E187" s="126" t="s">
        <v>1</v>
      </c>
      <c r="F187" s="126"/>
      <c r="G187" s="126"/>
      <c r="H187" s="126"/>
      <c r="I187" s="126" t="s">
        <v>2</v>
      </c>
      <c r="J187" s="126"/>
      <c r="K187" s="126"/>
      <c r="L187" s="126"/>
      <c r="M187" s="126" t="s">
        <v>3</v>
      </c>
      <c r="N187" s="126"/>
      <c r="O187" s="126"/>
      <c r="P187" s="126"/>
      <c r="Q187" s="126" t="s">
        <v>4</v>
      </c>
      <c r="R187" s="126"/>
      <c r="S187" s="126"/>
      <c r="T187" s="126"/>
      <c r="U187" s="126" t="s">
        <v>5</v>
      </c>
      <c r="V187" s="126"/>
      <c r="W187" s="126"/>
      <c r="X187" s="126" t="s">
        <v>6</v>
      </c>
      <c r="Y187" s="126"/>
      <c r="Z187" s="126"/>
      <c r="AA187" s="126"/>
      <c r="AB187" s="126" t="s">
        <v>7</v>
      </c>
      <c r="AC187" s="126"/>
      <c r="AD187" s="126"/>
      <c r="AE187" s="126" t="s">
        <v>8</v>
      </c>
      <c r="AF187" s="126"/>
      <c r="AG187" s="126"/>
      <c r="AH187" s="126"/>
      <c r="AI187" s="126"/>
      <c r="AJ187" s="126" t="s">
        <v>9</v>
      </c>
      <c r="AK187" s="126"/>
      <c r="AL187" s="126"/>
      <c r="AM187" s="126" t="s">
        <v>10</v>
      </c>
      <c r="AN187" s="126"/>
      <c r="AO187" s="126"/>
      <c r="AP187" s="126"/>
      <c r="AQ187" s="129"/>
      <c r="AR187" s="161"/>
      <c r="AS187" s="162"/>
    </row>
    <row r="188" spans="1:45" s="6" customFormat="1" ht="11.25" customHeight="1" x14ac:dyDescent="0.2">
      <c r="A188" s="126"/>
      <c r="B188" s="126"/>
      <c r="C188" s="126"/>
      <c r="D188" s="22" t="s">
        <v>18</v>
      </c>
      <c r="E188" s="5">
        <v>1</v>
      </c>
      <c r="F188" s="5">
        <v>2</v>
      </c>
      <c r="G188" s="5">
        <v>3</v>
      </c>
      <c r="H188" s="5">
        <v>4</v>
      </c>
      <c r="I188" s="5">
        <v>5</v>
      </c>
      <c r="J188" s="5">
        <v>6</v>
      </c>
      <c r="K188" s="5">
        <v>7</v>
      </c>
      <c r="L188" s="5">
        <v>8</v>
      </c>
      <c r="M188" s="5">
        <v>9</v>
      </c>
      <c r="N188" s="5">
        <v>10</v>
      </c>
      <c r="O188" s="5">
        <v>11</v>
      </c>
      <c r="P188" s="5">
        <v>12</v>
      </c>
      <c r="Q188" s="5">
        <v>13</v>
      </c>
      <c r="R188" s="5">
        <v>14</v>
      </c>
      <c r="S188" s="5">
        <v>15</v>
      </c>
      <c r="T188" s="5">
        <v>16</v>
      </c>
      <c r="U188" s="5">
        <v>17</v>
      </c>
      <c r="V188" s="5">
        <v>18</v>
      </c>
      <c r="W188" s="5">
        <v>19</v>
      </c>
      <c r="X188" s="5">
        <v>20</v>
      </c>
      <c r="Y188" s="5">
        <v>21</v>
      </c>
      <c r="Z188" s="5">
        <v>22</v>
      </c>
      <c r="AA188" s="5">
        <v>23</v>
      </c>
      <c r="AB188" s="5">
        <v>24</v>
      </c>
      <c r="AC188" s="5">
        <v>25</v>
      </c>
      <c r="AD188" s="5">
        <v>26</v>
      </c>
      <c r="AE188" s="5">
        <v>27</v>
      </c>
      <c r="AF188" s="5">
        <v>28</v>
      </c>
      <c r="AG188" s="5">
        <v>29</v>
      </c>
      <c r="AH188" s="5">
        <v>30</v>
      </c>
      <c r="AI188" s="5">
        <v>31</v>
      </c>
      <c r="AJ188" s="5">
        <v>32</v>
      </c>
      <c r="AK188" s="5">
        <v>33</v>
      </c>
      <c r="AL188" s="5">
        <v>34</v>
      </c>
      <c r="AM188" s="5">
        <v>35</v>
      </c>
      <c r="AN188" s="5">
        <v>36</v>
      </c>
      <c r="AO188" s="5">
        <v>37</v>
      </c>
      <c r="AP188" s="5">
        <v>38</v>
      </c>
      <c r="AQ188" s="129"/>
      <c r="AR188" s="161"/>
      <c r="AS188" s="162"/>
    </row>
    <row r="189" spans="1:45" ht="12.75" customHeight="1" x14ac:dyDescent="0.2">
      <c r="A189" s="160" t="s">
        <v>24</v>
      </c>
      <c r="B189" s="123" t="s">
        <v>13</v>
      </c>
      <c r="C189" s="52" t="s">
        <v>103</v>
      </c>
      <c r="D189" s="53"/>
      <c r="E189" s="26"/>
      <c r="F189" s="26"/>
      <c r="G189" s="109" t="s">
        <v>163</v>
      </c>
      <c r="H189" s="26"/>
      <c r="I189" s="26"/>
      <c r="J189" s="26"/>
      <c r="K189" s="113">
        <v>45952</v>
      </c>
      <c r="L189" s="26"/>
      <c r="M189" s="26"/>
      <c r="N189" s="26"/>
      <c r="O189" s="26"/>
      <c r="P189" s="26"/>
      <c r="Q189" s="26"/>
      <c r="R189" s="113">
        <v>46000</v>
      </c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7"/>
      <c r="AN189" s="7"/>
      <c r="AO189" s="7"/>
      <c r="AP189" s="7"/>
      <c r="AQ189" s="7">
        <f t="shared" ref="AQ189:AQ220" si="50">SUM(E189:AP189)</f>
        <v>91952</v>
      </c>
      <c r="AR189" s="3">
        <f>34*3</f>
        <v>102</v>
      </c>
      <c r="AS189" s="8">
        <f t="shared" ref="AS189:AS220" si="51">AQ189/AR189</f>
        <v>901.49019607843138</v>
      </c>
    </row>
    <row r="190" spans="1:45" ht="25.5" x14ac:dyDescent="0.2">
      <c r="A190" s="160"/>
      <c r="B190" s="124"/>
      <c r="C190" s="52" t="s">
        <v>104</v>
      </c>
      <c r="D190" s="53"/>
      <c r="E190" s="26"/>
      <c r="F190" s="26"/>
      <c r="G190" s="109" t="s">
        <v>163</v>
      </c>
      <c r="H190" s="26"/>
      <c r="I190" s="26"/>
      <c r="J190" s="26"/>
      <c r="K190" s="113">
        <v>45952</v>
      </c>
      <c r="L190" s="26"/>
      <c r="M190" s="26"/>
      <c r="N190" s="26"/>
      <c r="O190" s="26"/>
      <c r="P190" s="26"/>
      <c r="Q190" s="26"/>
      <c r="R190" s="113">
        <v>46000</v>
      </c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7"/>
      <c r="AN190" s="7"/>
      <c r="AO190" s="7"/>
      <c r="AP190" s="7"/>
      <c r="AQ190" s="7">
        <f t="shared" si="50"/>
        <v>91952</v>
      </c>
      <c r="AR190" s="3">
        <f t="shared" ref="AR190" si="52">34*3</f>
        <v>102</v>
      </c>
      <c r="AS190" s="8">
        <f t="shared" si="51"/>
        <v>901.49019607843138</v>
      </c>
    </row>
    <row r="191" spans="1:45" ht="12.75" customHeight="1" x14ac:dyDescent="0.2">
      <c r="A191" s="160"/>
      <c r="B191" s="123" t="s">
        <v>26</v>
      </c>
      <c r="C191" s="52" t="s">
        <v>103</v>
      </c>
      <c r="D191" s="53"/>
      <c r="E191" s="26"/>
      <c r="F191" s="26"/>
      <c r="G191" s="26"/>
      <c r="H191" s="26"/>
      <c r="I191" s="26"/>
      <c r="J191" s="26"/>
      <c r="K191" s="113">
        <v>45950</v>
      </c>
      <c r="L191" s="26"/>
      <c r="M191" s="26"/>
      <c r="N191" s="26"/>
      <c r="O191" s="26"/>
      <c r="P191" s="26"/>
      <c r="Q191" s="26"/>
      <c r="R191" s="26"/>
      <c r="S191" s="26"/>
      <c r="T191" s="113">
        <v>46013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7"/>
      <c r="AN191" s="7"/>
      <c r="AO191" s="7"/>
      <c r="AP191" s="7"/>
      <c r="AQ191" s="7">
        <f t="shared" si="50"/>
        <v>91963</v>
      </c>
      <c r="AR191" s="3">
        <f>34*2</f>
        <v>68</v>
      </c>
      <c r="AS191" s="8">
        <f t="shared" si="51"/>
        <v>1352.3970588235295</v>
      </c>
    </row>
    <row r="192" spans="1:45" ht="12.75" customHeight="1" x14ac:dyDescent="0.2">
      <c r="A192" s="160"/>
      <c r="B192" s="124"/>
      <c r="C192" s="52" t="s">
        <v>104</v>
      </c>
      <c r="D192" s="51"/>
      <c r="E192" s="26"/>
      <c r="F192" s="26"/>
      <c r="G192" s="26"/>
      <c r="H192" s="26"/>
      <c r="I192" s="26"/>
      <c r="J192" s="26"/>
      <c r="K192" s="113">
        <v>45950</v>
      </c>
      <c r="L192" s="26"/>
      <c r="M192" s="26"/>
      <c r="N192" s="26"/>
      <c r="O192" s="26"/>
      <c r="P192" s="26"/>
      <c r="Q192" s="26"/>
      <c r="R192" s="26"/>
      <c r="S192" s="26"/>
      <c r="T192" s="113">
        <v>46013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7"/>
      <c r="AN192" s="7"/>
      <c r="AO192" s="7"/>
      <c r="AP192" s="7"/>
      <c r="AQ192" s="7">
        <f t="shared" si="50"/>
        <v>91963</v>
      </c>
      <c r="AR192" s="3">
        <f t="shared" ref="AR192" si="53">34*2</f>
        <v>68</v>
      </c>
      <c r="AS192" s="8">
        <f t="shared" si="51"/>
        <v>1352.3970588235295</v>
      </c>
    </row>
    <row r="193" spans="1:45" x14ac:dyDescent="0.2">
      <c r="A193" s="160"/>
      <c r="B193" s="123" t="s">
        <v>12</v>
      </c>
      <c r="C193" s="52" t="s">
        <v>103</v>
      </c>
      <c r="D193" s="51"/>
      <c r="E193" s="26"/>
      <c r="F193" s="26"/>
      <c r="G193" s="26"/>
      <c r="H193" s="26"/>
      <c r="I193" s="26"/>
      <c r="J193" s="113">
        <v>45940</v>
      </c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7"/>
      <c r="AN193" s="7"/>
      <c r="AO193" s="7"/>
      <c r="AP193" s="7"/>
      <c r="AQ193" s="7">
        <f t="shared" si="50"/>
        <v>45940</v>
      </c>
      <c r="AR193" s="3">
        <f t="shared" ref="AR193:AR196" si="54">34*3</f>
        <v>102</v>
      </c>
      <c r="AS193" s="8">
        <f t="shared" si="51"/>
        <v>450.39215686274508</v>
      </c>
    </row>
    <row r="194" spans="1:45" x14ac:dyDescent="0.2">
      <c r="A194" s="160"/>
      <c r="B194" s="124"/>
      <c r="C194" s="52" t="s">
        <v>104</v>
      </c>
      <c r="D194" s="53"/>
      <c r="E194" s="26"/>
      <c r="F194" s="26"/>
      <c r="G194" s="26"/>
      <c r="H194" s="26"/>
      <c r="I194" s="44"/>
      <c r="J194" s="113">
        <v>45940</v>
      </c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7"/>
      <c r="AN194" s="7"/>
      <c r="AO194" s="7"/>
      <c r="AP194" s="7"/>
      <c r="AQ194" s="7">
        <f t="shared" si="50"/>
        <v>45940</v>
      </c>
      <c r="AR194" s="3">
        <f t="shared" si="54"/>
        <v>102</v>
      </c>
      <c r="AS194" s="8">
        <f t="shared" si="51"/>
        <v>450.39215686274508</v>
      </c>
    </row>
    <row r="195" spans="1:45" ht="12.75" customHeight="1" x14ac:dyDescent="0.2">
      <c r="A195" s="160"/>
      <c r="B195" s="123" t="s">
        <v>94</v>
      </c>
      <c r="C195" s="52" t="s">
        <v>103</v>
      </c>
      <c r="D195" s="81"/>
      <c r="E195" s="26"/>
      <c r="F195" s="26"/>
      <c r="G195" s="26"/>
      <c r="H195" s="42"/>
      <c r="I195" s="42"/>
      <c r="J195" s="26"/>
      <c r="K195" s="26"/>
      <c r="L195" s="26"/>
      <c r="M195" s="109" t="s">
        <v>160</v>
      </c>
      <c r="N195" s="26"/>
      <c r="O195" s="26"/>
      <c r="P195" s="26"/>
      <c r="Q195" s="26"/>
      <c r="R195" s="113">
        <v>46003</v>
      </c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7"/>
      <c r="AN195" s="7"/>
      <c r="AO195" s="7"/>
      <c r="AP195" s="7"/>
      <c r="AQ195" s="7">
        <f t="shared" si="50"/>
        <v>46003</v>
      </c>
      <c r="AR195" s="3">
        <f t="shared" si="54"/>
        <v>102</v>
      </c>
      <c r="AS195" s="8">
        <f t="shared" si="51"/>
        <v>451.00980392156862</v>
      </c>
    </row>
    <row r="196" spans="1:45" ht="12.75" customHeight="1" x14ac:dyDescent="0.2">
      <c r="A196" s="160"/>
      <c r="B196" s="124"/>
      <c r="C196" s="52" t="s">
        <v>104</v>
      </c>
      <c r="D196" s="53"/>
      <c r="E196" s="26"/>
      <c r="F196" s="26"/>
      <c r="G196" s="26"/>
      <c r="H196" s="26"/>
      <c r="I196" s="26"/>
      <c r="J196" s="26"/>
      <c r="K196" s="26"/>
      <c r="L196" s="26"/>
      <c r="M196" s="109" t="s">
        <v>160</v>
      </c>
      <c r="N196" s="26"/>
      <c r="O196" s="26"/>
      <c r="P196" s="26"/>
      <c r="Q196" s="26"/>
      <c r="R196" s="113">
        <v>46003</v>
      </c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43"/>
      <c r="AJ196" s="43"/>
      <c r="AK196" s="26"/>
      <c r="AL196" s="26"/>
      <c r="AM196" s="7"/>
      <c r="AN196" s="7"/>
      <c r="AO196" s="7"/>
      <c r="AP196" s="7"/>
      <c r="AQ196" s="7">
        <f t="shared" si="50"/>
        <v>46003</v>
      </c>
      <c r="AR196" s="3">
        <f t="shared" si="54"/>
        <v>102</v>
      </c>
      <c r="AS196" s="8">
        <f t="shared" si="51"/>
        <v>451.00980392156862</v>
      </c>
    </row>
    <row r="197" spans="1:45" ht="12.75" customHeight="1" x14ac:dyDescent="0.2">
      <c r="A197" s="160"/>
      <c r="B197" s="123" t="s">
        <v>95</v>
      </c>
      <c r="C197" s="52" t="s">
        <v>103</v>
      </c>
      <c r="D197" s="53"/>
      <c r="E197" s="26"/>
      <c r="F197" s="26"/>
      <c r="G197" s="26"/>
      <c r="H197" s="26"/>
      <c r="I197" s="26"/>
      <c r="J197" s="113">
        <v>45939</v>
      </c>
      <c r="K197" s="26"/>
      <c r="L197" s="26"/>
      <c r="M197" s="26"/>
      <c r="N197" s="26"/>
      <c r="O197" s="26"/>
      <c r="P197" s="26"/>
      <c r="Q197" s="113">
        <v>45995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43"/>
      <c r="AJ197" s="43"/>
      <c r="AK197" s="26"/>
      <c r="AL197" s="26"/>
      <c r="AM197" s="7"/>
      <c r="AN197" s="7"/>
      <c r="AO197" s="7"/>
      <c r="AP197" s="7"/>
      <c r="AQ197" s="7">
        <f t="shared" si="50"/>
        <v>91934</v>
      </c>
      <c r="AR197" s="3">
        <f t="shared" ref="AR197:AR198" si="55">34*2</f>
        <v>68</v>
      </c>
      <c r="AS197" s="8">
        <f t="shared" si="51"/>
        <v>1351.9705882352941</v>
      </c>
    </row>
    <row r="198" spans="1:45" ht="12.75" customHeight="1" x14ac:dyDescent="0.2">
      <c r="A198" s="160"/>
      <c r="B198" s="124"/>
      <c r="C198" s="52" t="s">
        <v>104</v>
      </c>
      <c r="D198" s="53"/>
      <c r="E198" s="26"/>
      <c r="F198" s="26"/>
      <c r="G198" s="26"/>
      <c r="H198" s="26"/>
      <c r="I198" s="26"/>
      <c r="J198" s="113">
        <v>45939</v>
      </c>
      <c r="K198" s="26"/>
      <c r="L198" s="26"/>
      <c r="M198" s="26"/>
      <c r="N198" s="26"/>
      <c r="O198" s="26"/>
      <c r="P198" s="26"/>
      <c r="Q198" s="113">
        <v>45995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43"/>
      <c r="AJ198" s="43"/>
      <c r="AK198" s="26"/>
      <c r="AL198" s="26"/>
      <c r="AM198" s="7"/>
      <c r="AN198" s="7"/>
      <c r="AO198" s="7"/>
      <c r="AP198" s="7"/>
      <c r="AQ198" s="7">
        <f t="shared" si="50"/>
        <v>91934</v>
      </c>
      <c r="AR198" s="3">
        <f t="shared" si="55"/>
        <v>68</v>
      </c>
      <c r="AS198" s="8">
        <f t="shared" si="51"/>
        <v>1351.9705882352941</v>
      </c>
    </row>
    <row r="199" spans="1:45" x14ac:dyDescent="0.2">
      <c r="A199" s="160"/>
      <c r="B199" s="123" t="s">
        <v>96</v>
      </c>
      <c r="C199" s="52" t="s">
        <v>103</v>
      </c>
      <c r="D199" s="53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113">
        <v>46018</v>
      </c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43"/>
      <c r="AJ199" s="43"/>
      <c r="AK199" s="26"/>
      <c r="AL199" s="26"/>
      <c r="AM199" s="7"/>
      <c r="AN199" s="7"/>
      <c r="AO199" s="7"/>
      <c r="AP199" s="7"/>
      <c r="AQ199" s="7">
        <f t="shared" si="50"/>
        <v>46018</v>
      </c>
      <c r="AR199" s="3">
        <f>34*1</f>
        <v>34</v>
      </c>
      <c r="AS199" s="8">
        <f t="shared" si="51"/>
        <v>1353.4705882352941</v>
      </c>
    </row>
    <row r="200" spans="1:45" x14ac:dyDescent="0.2">
      <c r="A200" s="160"/>
      <c r="B200" s="124"/>
      <c r="C200" s="52" t="s">
        <v>104</v>
      </c>
      <c r="D200" s="51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113">
        <v>46018</v>
      </c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43"/>
      <c r="AJ200" s="43"/>
      <c r="AK200" s="26"/>
      <c r="AL200" s="26"/>
      <c r="AM200" s="7"/>
      <c r="AN200" s="7"/>
      <c r="AO200" s="7"/>
      <c r="AP200" s="7"/>
      <c r="AQ200" s="7">
        <f t="shared" si="50"/>
        <v>46018</v>
      </c>
      <c r="AR200" s="3">
        <f t="shared" ref="AR200:AR202" si="56">34*1</f>
        <v>34</v>
      </c>
      <c r="AS200" s="8">
        <f t="shared" si="51"/>
        <v>1353.4705882352941</v>
      </c>
    </row>
    <row r="201" spans="1:45" ht="12.75" customHeight="1" x14ac:dyDescent="0.2">
      <c r="A201" s="160"/>
      <c r="B201" s="123" t="s">
        <v>34</v>
      </c>
      <c r="C201" s="52" t="s">
        <v>103</v>
      </c>
      <c r="D201" s="53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42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43"/>
      <c r="AJ201" s="43"/>
      <c r="AK201" s="26"/>
      <c r="AL201" s="26"/>
      <c r="AM201" s="7"/>
      <c r="AN201" s="7"/>
      <c r="AO201" s="7"/>
      <c r="AP201" s="7"/>
      <c r="AQ201" s="7">
        <f t="shared" si="50"/>
        <v>0</v>
      </c>
      <c r="AR201" s="3">
        <f t="shared" si="56"/>
        <v>34</v>
      </c>
      <c r="AS201" s="8">
        <f t="shared" si="51"/>
        <v>0</v>
      </c>
    </row>
    <row r="202" spans="1:45" ht="12.75" customHeight="1" x14ac:dyDescent="0.2">
      <c r="A202" s="160"/>
      <c r="B202" s="124"/>
      <c r="C202" s="52" t="s">
        <v>104</v>
      </c>
      <c r="D202" s="53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44"/>
      <c r="T202" s="42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43"/>
      <c r="AJ202" s="43"/>
      <c r="AK202" s="26"/>
      <c r="AL202" s="26"/>
      <c r="AM202" s="7"/>
      <c r="AN202" s="7"/>
      <c r="AO202" s="7"/>
      <c r="AP202" s="7"/>
      <c r="AQ202" s="7">
        <f t="shared" si="50"/>
        <v>0</v>
      </c>
      <c r="AR202" s="3">
        <f t="shared" si="56"/>
        <v>34</v>
      </c>
      <c r="AS202" s="8">
        <f t="shared" si="51"/>
        <v>0</v>
      </c>
    </row>
    <row r="203" spans="1:45" ht="12.75" customHeight="1" x14ac:dyDescent="0.2">
      <c r="A203" s="160"/>
      <c r="B203" s="123" t="s">
        <v>27</v>
      </c>
      <c r="C203" s="52" t="s">
        <v>103</v>
      </c>
      <c r="D203" s="51"/>
      <c r="E203" s="26"/>
      <c r="F203" s="26"/>
      <c r="G203" s="26"/>
      <c r="H203" s="26"/>
      <c r="I203" s="26"/>
      <c r="J203" s="26"/>
      <c r="K203" s="26"/>
      <c r="L203" s="26"/>
      <c r="M203" s="109" t="s">
        <v>165</v>
      </c>
      <c r="N203" s="26"/>
      <c r="O203" s="26"/>
      <c r="P203" s="26"/>
      <c r="Q203" s="26"/>
      <c r="R203" s="26"/>
      <c r="S203" s="4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43"/>
      <c r="AJ203" s="43"/>
      <c r="AK203" s="26"/>
      <c r="AL203" s="26"/>
      <c r="AM203" s="7"/>
      <c r="AN203" s="7"/>
      <c r="AO203" s="7"/>
      <c r="AP203" s="7"/>
      <c r="AQ203" s="7">
        <f t="shared" si="50"/>
        <v>0</v>
      </c>
      <c r="AR203" s="3">
        <f t="shared" ref="AR203:AR204" si="57">34*3</f>
        <v>102</v>
      </c>
      <c r="AS203" s="8">
        <f t="shared" si="51"/>
        <v>0</v>
      </c>
    </row>
    <row r="204" spans="1:45" ht="12.75" customHeight="1" x14ac:dyDescent="0.2">
      <c r="A204" s="160"/>
      <c r="B204" s="124"/>
      <c r="C204" s="52" t="s">
        <v>104</v>
      </c>
      <c r="D204" s="51"/>
      <c r="E204" s="26"/>
      <c r="F204" s="26"/>
      <c r="G204" s="26"/>
      <c r="H204" s="26"/>
      <c r="I204" s="26"/>
      <c r="J204" s="26"/>
      <c r="K204" s="26"/>
      <c r="L204" s="26"/>
      <c r="M204" s="109" t="s">
        <v>165</v>
      </c>
      <c r="N204" s="26"/>
      <c r="O204" s="26"/>
      <c r="P204" s="26"/>
      <c r="Q204" s="26"/>
      <c r="R204" s="26"/>
      <c r="S204" s="4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43"/>
      <c r="AJ204" s="43"/>
      <c r="AK204" s="26"/>
      <c r="AL204" s="26"/>
      <c r="AM204" s="7"/>
      <c r="AN204" s="7"/>
      <c r="AO204" s="7"/>
      <c r="AP204" s="7"/>
      <c r="AQ204" s="7">
        <f t="shared" si="50"/>
        <v>0</v>
      </c>
      <c r="AR204" s="3">
        <f t="shared" si="57"/>
        <v>102</v>
      </c>
      <c r="AS204" s="8">
        <f t="shared" si="51"/>
        <v>0</v>
      </c>
    </row>
    <row r="205" spans="1:45" ht="12.75" customHeight="1" x14ac:dyDescent="0.2">
      <c r="A205" s="160"/>
      <c r="B205" s="123" t="s">
        <v>29</v>
      </c>
      <c r="C205" s="52" t="s">
        <v>103</v>
      </c>
      <c r="D205" s="51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113">
        <v>45996</v>
      </c>
      <c r="R205" s="26"/>
      <c r="S205" s="4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43"/>
      <c r="AJ205" s="43"/>
      <c r="AK205" s="26"/>
      <c r="AL205" s="26"/>
      <c r="AM205" s="7"/>
      <c r="AN205" s="7"/>
      <c r="AO205" s="7"/>
      <c r="AP205" s="7"/>
      <c r="AQ205" s="7">
        <f t="shared" si="50"/>
        <v>45996</v>
      </c>
      <c r="AR205" s="3">
        <f t="shared" ref="AR205:AR212" si="58">34*2</f>
        <v>68</v>
      </c>
      <c r="AS205" s="8">
        <f t="shared" si="51"/>
        <v>676.41176470588232</v>
      </c>
    </row>
    <row r="206" spans="1:45" ht="12.75" customHeight="1" x14ac:dyDescent="0.2">
      <c r="A206" s="160"/>
      <c r="B206" s="124"/>
      <c r="C206" s="52" t="s">
        <v>104</v>
      </c>
      <c r="D206" s="51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113">
        <v>45996</v>
      </c>
      <c r="R206" s="26"/>
      <c r="S206" s="4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43"/>
      <c r="AJ206" s="43"/>
      <c r="AK206" s="26"/>
      <c r="AL206" s="26"/>
      <c r="AM206" s="7"/>
      <c r="AN206" s="7"/>
      <c r="AO206" s="7"/>
      <c r="AP206" s="7"/>
      <c r="AQ206" s="7">
        <f t="shared" si="50"/>
        <v>45996</v>
      </c>
      <c r="AR206" s="3">
        <f t="shared" si="58"/>
        <v>68</v>
      </c>
      <c r="AS206" s="8">
        <f t="shared" si="51"/>
        <v>676.41176470588232</v>
      </c>
    </row>
    <row r="207" spans="1:45" ht="12.75" customHeight="1" x14ac:dyDescent="0.2">
      <c r="A207" s="160"/>
      <c r="B207" s="123" t="s">
        <v>33</v>
      </c>
      <c r="C207" s="52" t="s">
        <v>103</v>
      </c>
      <c r="D207" s="51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116">
        <v>46008</v>
      </c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43"/>
      <c r="AJ207" s="43"/>
      <c r="AK207" s="26"/>
      <c r="AL207" s="26"/>
      <c r="AM207" s="7"/>
      <c r="AN207" s="7"/>
      <c r="AO207" s="7"/>
      <c r="AP207" s="7"/>
      <c r="AQ207" s="7">
        <f t="shared" si="50"/>
        <v>46008</v>
      </c>
      <c r="AR207" s="3">
        <f t="shared" si="58"/>
        <v>68</v>
      </c>
      <c r="AS207" s="8">
        <f t="shared" si="51"/>
        <v>676.58823529411768</v>
      </c>
    </row>
    <row r="208" spans="1:45" ht="12.75" customHeight="1" x14ac:dyDescent="0.2">
      <c r="A208" s="160"/>
      <c r="B208" s="124"/>
      <c r="C208" s="52" t="s">
        <v>104</v>
      </c>
      <c r="D208" s="51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116">
        <v>46008</v>
      </c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43"/>
      <c r="AJ208" s="43"/>
      <c r="AK208" s="26"/>
      <c r="AL208" s="26"/>
      <c r="AM208" s="7"/>
      <c r="AN208" s="7"/>
      <c r="AO208" s="7"/>
      <c r="AP208" s="7"/>
      <c r="AQ208" s="7">
        <f t="shared" si="50"/>
        <v>46008</v>
      </c>
      <c r="AR208" s="3">
        <f t="shared" si="58"/>
        <v>68</v>
      </c>
      <c r="AS208" s="8">
        <f t="shared" si="51"/>
        <v>676.58823529411768</v>
      </c>
    </row>
    <row r="209" spans="1:45" ht="12.75" customHeight="1" x14ac:dyDescent="0.2">
      <c r="A209" s="160"/>
      <c r="B209" s="126" t="s">
        <v>36</v>
      </c>
      <c r="C209" s="52" t="s">
        <v>103</v>
      </c>
      <c r="D209" s="51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109" t="s">
        <v>161</v>
      </c>
      <c r="P209" s="26"/>
      <c r="Q209" s="26"/>
      <c r="R209" s="26"/>
      <c r="S209" s="4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43"/>
      <c r="AJ209" s="43"/>
      <c r="AK209" s="26"/>
      <c r="AL209" s="26"/>
      <c r="AM209" s="7"/>
      <c r="AN209" s="7"/>
      <c r="AO209" s="7"/>
      <c r="AP209" s="7"/>
      <c r="AQ209" s="7">
        <f t="shared" si="50"/>
        <v>0</v>
      </c>
      <c r="AR209" s="3">
        <f t="shared" si="58"/>
        <v>68</v>
      </c>
      <c r="AS209" s="8">
        <f t="shared" si="51"/>
        <v>0</v>
      </c>
    </row>
    <row r="210" spans="1:45" ht="12.75" customHeight="1" x14ac:dyDescent="0.2">
      <c r="A210" s="160"/>
      <c r="B210" s="126"/>
      <c r="C210" s="52" t="s">
        <v>104</v>
      </c>
      <c r="D210" s="51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109" t="s">
        <v>161</v>
      </c>
      <c r="P210" s="26"/>
      <c r="Q210" s="26"/>
      <c r="R210" s="26"/>
      <c r="S210" s="4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43"/>
      <c r="AJ210" s="43"/>
      <c r="AK210" s="26"/>
      <c r="AL210" s="26"/>
      <c r="AM210" s="7"/>
      <c r="AN210" s="7"/>
      <c r="AO210" s="7"/>
      <c r="AP210" s="7"/>
      <c r="AQ210" s="7">
        <f t="shared" si="50"/>
        <v>0</v>
      </c>
      <c r="AR210" s="3">
        <f t="shared" si="58"/>
        <v>68</v>
      </c>
      <c r="AS210" s="8">
        <f t="shared" si="51"/>
        <v>0</v>
      </c>
    </row>
    <row r="211" spans="1:45" ht="12.75" customHeight="1" x14ac:dyDescent="0.2">
      <c r="A211" s="160"/>
      <c r="B211" s="126" t="s">
        <v>28</v>
      </c>
      <c r="C211" s="52" t="s">
        <v>103</v>
      </c>
      <c r="D211" s="51"/>
      <c r="E211" s="26"/>
      <c r="F211" s="26"/>
      <c r="G211" s="26"/>
      <c r="H211" s="26"/>
      <c r="I211" s="26"/>
      <c r="J211" s="26"/>
      <c r="K211" s="26"/>
      <c r="L211" s="26"/>
      <c r="M211" s="26"/>
      <c r="N211" s="113">
        <v>45972</v>
      </c>
      <c r="O211" s="96"/>
      <c r="P211" s="26"/>
      <c r="Q211" s="26"/>
      <c r="R211" s="26"/>
      <c r="S211" s="4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43"/>
      <c r="AJ211" s="43"/>
      <c r="AK211" s="26"/>
      <c r="AL211" s="26"/>
      <c r="AM211" s="7"/>
      <c r="AN211" s="7"/>
      <c r="AO211" s="7"/>
      <c r="AP211" s="7"/>
      <c r="AQ211" s="7">
        <f t="shared" si="50"/>
        <v>45972</v>
      </c>
      <c r="AR211" s="3">
        <f t="shared" si="58"/>
        <v>68</v>
      </c>
      <c r="AS211" s="8">
        <f t="shared" si="51"/>
        <v>676.05882352941171</v>
      </c>
    </row>
    <row r="212" spans="1:45" ht="12.75" customHeight="1" x14ac:dyDescent="0.2">
      <c r="A212" s="160"/>
      <c r="B212" s="126"/>
      <c r="C212" s="52" t="s">
        <v>104</v>
      </c>
      <c r="D212" s="51"/>
      <c r="E212" s="26"/>
      <c r="F212" s="26"/>
      <c r="G212" s="26"/>
      <c r="H212" s="26"/>
      <c r="I212" s="26"/>
      <c r="J212" s="26"/>
      <c r="K212" s="26"/>
      <c r="L212" s="26"/>
      <c r="M212" s="26"/>
      <c r="N212" s="113">
        <v>45972</v>
      </c>
      <c r="O212" s="26"/>
      <c r="P212" s="26"/>
      <c r="Q212" s="26"/>
      <c r="R212" s="26"/>
      <c r="S212" s="4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43"/>
      <c r="AJ212" s="43"/>
      <c r="AK212" s="26"/>
      <c r="AL212" s="26"/>
      <c r="AM212" s="7"/>
      <c r="AN212" s="7"/>
      <c r="AO212" s="7"/>
      <c r="AP212" s="7"/>
      <c r="AQ212" s="7">
        <f t="shared" si="50"/>
        <v>45972</v>
      </c>
      <c r="AR212" s="3">
        <f t="shared" si="58"/>
        <v>68</v>
      </c>
      <c r="AS212" s="8">
        <f t="shared" si="51"/>
        <v>676.05882352941171</v>
      </c>
    </row>
    <row r="213" spans="1:45" ht="12.75" customHeight="1" x14ac:dyDescent="0.2">
      <c r="A213" s="160"/>
      <c r="B213" s="126" t="s">
        <v>53</v>
      </c>
      <c r="C213" s="52" t="s">
        <v>103</v>
      </c>
      <c r="D213" s="51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113">
        <v>46002</v>
      </c>
      <c r="S213" s="4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43"/>
      <c r="AJ213" s="43"/>
      <c r="AK213" s="26"/>
      <c r="AL213" s="26"/>
      <c r="AM213" s="7"/>
      <c r="AN213" s="7"/>
      <c r="AO213" s="7"/>
      <c r="AP213" s="7"/>
      <c r="AQ213" s="7">
        <f t="shared" si="50"/>
        <v>46002</v>
      </c>
      <c r="AR213" s="3">
        <f t="shared" ref="AR213:AR218" si="59">34*1</f>
        <v>34</v>
      </c>
      <c r="AS213" s="8">
        <f t="shared" si="51"/>
        <v>1353</v>
      </c>
    </row>
    <row r="214" spans="1:45" ht="12.75" customHeight="1" x14ac:dyDescent="0.2">
      <c r="A214" s="160"/>
      <c r="B214" s="126"/>
      <c r="C214" s="52" t="s">
        <v>104</v>
      </c>
      <c r="D214" s="51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113">
        <v>46002</v>
      </c>
      <c r="S214" s="4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43"/>
      <c r="AJ214" s="43"/>
      <c r="AK214" s="26"/>
      <c r="AL214" s="26"/>
      <c r="AM214" s="7"/>
      <c r="AN214" s="7"/>
      <c r="AO214" s="7"/>
      <c r="AP214" s="7"/>
      <c r="AQ214" s="7">
        <f t="shared" si="50"/>
        <v>46002</v>
      </c>
      <c r="AR214" s="3">
        <f t="shared" si="59"/>
        <v>34</v>
      </c>
      <c r="AS214" s="8">
        <f t="shared" si="51"/>
        <v>1353</v>
      </c>
    </row>
    <row r="215" spans="1:45" ht="12.75" customHeight="1" x14ac:dyDescent="0.2">
      <c r="A215" s="160"/>
      <c r="B215" s="126" t="s">
        <v>83</v>
      </c>
      <c r="C215" s="52" t="s">
        <v>103</v>
      </c>
      <c r="D215" s="51"/>
      <c r="E215" s="26"/>
      <c r="F215" s="26"/>
      <c r="G215" s="26"/>
      <c r="H215" s="26"/>
      <c r="I215" s="26"/>
      <c r="J215" s="26"/>
      <c r="K215" s="26"/>
      <c r="L215" s="26"/>
      <c r="M215" s="26"/>
      <c r="N215" s="113">
        <v>45973</v>
      </c>
      <c r="O215" s="26"/>
      <c r="P215" s="26"/>
      <c r="Q215" s="26"/>
      <c r="R215" s="26"/>
      <c r="S215" s="4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43"/>
      <c r="AJ215" s="43"/>
      <c r="AK215" s="26"/>
      <c r="AL215" s="26"/>
      <c r="AM215" s="7"/>
      <c r="AN215" s="7"/>
      <c r="AO215" s="7"/>
      <c r="AP215" s="7"/>
      <c r="AQ215" s="7">
        <f t="shared" si="50"/>
        <v>45973</v>
      </c>
      <c r="AR215" s="3">
        <f t="shared" si="59"/>
        <v>34</v>
      </c>
      <c r="AS215" s="8">
        <f t="shared" si="51"/>
        <v>1352.1470588235295</v>
      </c>
    </row>
    <row r="216" spans="1:45" ht="12.75" customHeight="1" x14ac:dyDescent="0.2">
      <c r="A216" s="160"/>
      <c r="B216" s="126"/>
      <c r="C216" s="52" t="s">
        <v>104</v>
      </c>
      <c r="D216" s="51"/>
      <c r="E216" s="26"/>
      <c r="F216" s="26"/>
      <c r="G216" s="26"/>
      <c r="H216" s="26"/>
      <c r="I216" s="26"/>
      <c r="J216" s="26"/>
      <c r="K216" s="26"/>
      <c r="L216" s="26"/>
      <c r="M216" s="26"/>
      <c r="N216" s="113">
        <v>45971</v>
      </c>
      <c r="O216" s="26"/>
      <c r="P216" s="26"/>
      <c r="Q216" s="26"/>
      <c r="R216" s="26"/>
      <c r="S216" s="42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43"/>
      <c r="AJ216" s="43"/>
      <c r="AK216" s="26"/>
      <c r="AL216" s="26"/>
      <c r="AM216" s="7"/>
      <c r="AN216" s="7"/>
      <c r="AO216" s="7"/>
      <c r="AP216" s="7"/>
      <c r="AQ216" s="7">
        <f t="shared" si="50"/>
        <v>45971</v>
      </c>
      <c r="AR216" s="3">
        <f t="shared" si="59"/>
        <v>34</v>
      </c>
      <c r="AS216" s="8">
        <f t="shared" si="51"/>
        <v>1352.0882352941176</v>
      </c>
    </row>
    <row r="217" spans="1:45" ht="12.75" customHeight="1" x14ac:dyDescent="0.2">
      <c r="A217" s="160"/>
      <c r="B217" s="126" t="s">
        <v>102</v>
      </c>
      <c r="C217" s="52" t="s">
        <v>103</v>
      </c>
      <c r="D217" s="51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42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43"/>
      <c r="AJ217" s="43"/>
      <c r="AK217" s="26"/>
      <c r="AL217" s="26"/>
      <c r="AM217" s="7"/>
      <c r="AN217" s="7"/>
      <c r="AO217" s="7"/>
      <c r="AP217" s="7"/>
      <c r="AQ217" s="7">
        <f t="shared" si="50"/>
        <v>0</v>
      </c>
      <c r="AR217" s="3">
        <f t="shared" si="59"/>
        <v>34</v>
      </c>
      <c r="AS217" s="8">
        <f t="shared" si="51"/>
        <v>0</v>
      </c>
    </row>
    <row r="218" spans="1:45" ht="12.75" customHeight="1" x14ac:dyDescent="0.2">
      <c r="A218" s="160"/>
      <c r="B218" s="126"/>
      <c r="C218" s="52" t="s">
        <v>104</v>
      </c>
      <c r="D218" s="51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42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43"/>
      <c r="AJ218" s="43"/>
      <c r="AK218" s="26"/>
      <c r="AL218" s="26"/>
      <c r="AM218" s="7"/>
      <c r="AN218" s="7"/>
      <c r="AO218" s="7"/>
      <c r="AP218" s="7"/>
      <c r="AQ218" s="7">
        <f t="shared" si="50"/>
        <v>0</v>
      </c>
      <c r="AR218" s="3">
        <f t="shared" si="59"/>
        <v>34</v>
      </c>
      <c r="AS218" s="8">
        <f t="shared" si="51"/>
        <v>0</v>
      </c>
    </row>
    <row r="219" spans="1:45" ht="12.75" customHeight="1" x14ac:dyDescent="0.2">
      <c r="A219" s="160"/>
      <c r="B219" s="126" t="s">
        <v>70</v>
      </c>
      <c r="C219" s="52" t="s">
        <v>103</v>
      </c>
      <c r="D219" s="51"/>
      <c r="E219" s="26"/>
      <c r="F219" s="26"/>
      <c r="G219" s="26"/>
      <c r="H219" s="113">
        <v>45929</v>
      </c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42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43"/>
      <c r="AJ219" s="43"/>
      <c r="AK219" s="26"/>
      <c r="AL219" s="26"/>
      <c r="AM219" s="7"/>
      <c r="AN219" s="7"/>
      <c r="AO219" s="7"/>
      <c r="AP219" s="7"/>
      <c r="AQ219" s="7">
        <f t="shared" si="50"/>
        <v>45929</v>
      </c>
      <c r="AR219" s="3">
        <f t="shared" ref="AR219:AR220" si="60">34*2</f>
        <v>68</v>
      </c>
      <c r="AS219" s="8">
        <f t="shared" si="51"/>
        <v>675.42647058823525</v>
      </c>
    </row>
    <row r="220" spans="1:45" ht="12.75" customHeight="1" x14ac:dyDescent="0.2">
      <c r="A220" s="160"/>
      <c r="B220" s="126"/>
      <c r="C220" s="52" t="s">
        <v>104</v>
      </c>
      <c r="D220" s="53"/>
      <c r="E220" s="26"/>
      <c r="F220" s="26"/>
      <c r="G220" s="26"/>
      <c r="H220" s="113">
        <v>45929</v>
      </c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42"/>
      <c r="AH220" s="26"/>
      <c r="AI220" s="26"/>
      <c r="AJ220" s="43"/>
      <c r="AK220" s="26"/>
      <c r="AL220" s="26"/>
      <c r="AM220" s="7"/>
      <c r="AN220" s="7"/>
      <c r="AO220" s="7"/>
      <c r="AP220" s="7"/>
      <c r="AQ220" s="7">
        <f t="shared" si="50"/>
        <v>45929</v>
      </c>
      <c r="AR220" s="3">
        <f t="shared" si="60"/>
        <v>68</v>
      </c>
      <c r="AS220" s="8">
        <f t="shared" si="51"/>
        <v>675.42647058823525</v>
      </c>
    </row>
    <row r="221" spans="1:45" ht="27" customHeight="1" x14ac:dyDescent="0.2">
      <c r="A221" s="68"/>
      <c r="B221" s="69"/>
      <c r="C221" s="69"/>
      <c r="D221" s="69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8"/>
      <c r="AN221" s="68"/>
      <c r="AO221" s="68"/>
      <c r="AP221" s="68"/>
      <c r="AQ221" s="68"/>
      <c r="AR221" s="68"/>
      <c r="AS221" s="68"/>
    </row>
    <row r="222" spans="1:45" s="2" customFormat="1" ht="81.75" customHeight="1" x14ac:dyDescent="0.2">
      <c r="A222" s="163" t="s">
        <v>37</v>
      </c>
      <c r="B222" s="163"/>
      <c r="C222" s="163"/>
      <c r="D222" s="163"/>
      <c r="E222" s="127" t="s">
        <v>39</v>
      </c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9" t="s">
        <v>19</v>
      </c>
      <c r="AR222" s="161" t="s">
        <v>21</v>
      </c>
      <c r="AS222" s="162" t="s">
        <v>20</v>
      </c>
    </row>
    <row r="223" spans="1:45" s="2" customFormat="1" ht="21.75" customHeight="1" x14ac:dyDescent="0.2">
      <c r="A223" s="126" t="s">
        <v>0</v>
      </c>
      <c r="B223" s="126"/>
      <c r="C223" s="126"/>
      <c r="D223" s="22" t="s">
        <v>17</v>
      </c>
      <c r="E223" s="126" t="s">
        <v>1</v>
      </c>
      <c r="F223" s="126"/>
      <c r="G223" s="126"/>
      <c r="H223" s="126"/>
      <c r="I223" s="126" t="s">
        <v>2</v>
      </c>
      <c r="J223" s="126"/>
      <c r="K223" s="126"/>
      <c r="L223" s="126"/>
      <c r="M223" s="126" t="s">
        <v>3</v>
      </c>
      <c r="N223" s="126"/>
      <c r="O223" s="126"/>
      <c r="P223" s="126"/>
      <c r="Q223" s="126" t="s">
        <v>4</v>
      </c>
      <c r="R223" s="126"/>
      <c r="S223" s="126"/>
      <c r="T223" s="126"/>
      <c r="U223" s="126" t="s">
        <v>5</v>
      </c>
      <c r="V223" s="126"/>
      <c r="W223" s="126"/>
      <c r="X223" s="126" t="s">
        <v>6</v>
      </c>
      <c r="Y223" s="126"/>
      <c r="Z223" s="126"/>
      <c r="AA223" s="126"/>
      <c r="AB223" s="126" t="s">
        <v>7</v>
      </c>
      <c r="AC223" s="126"/>
      <c r="AD223" s="126"/>
      <c r="AE223" s="126" t="s">
        <v>8</v>
      </c>
      <c r="AF223" s="126"/>
      <c r="AG223" s="126"/>
      <c r="AH223" s="126"/>
      <c r="AI223" s="126"/>
      <c r="AJ223" s="126" t="s">
        <v>9</v>
      </c>
      <c r="AK223" s="126"/>
      <c r="AL223" s="126"/>
      <c r="AM223" s="126" t="s">
        <v>10</v>
      </c>
      <c r="AN223" s="126"/>
      <c r="AO223" s="126"/>
      <c r="AP223" s="126"/>
      <c r="AQ223" s="129"/>
      <c r="AR223" s="161"/>
      <c r="AS223" s="162"/>
    </row>
    <row r="224" spans="1:45" s="6" customFormat="1" ht="11.25" customHeight="1" x14ac:dyDescent="0.2">
      <c r="A224" s="126"/>
      <c r="B224" s="126"/>
      <c r="C224" s="126"/>
      <c r="D224" s="22" t="s">
        <v>18</v>
      </c>
      <c r="E224" s="5">
        <v>1</v>
      </c>
      <c r="F224" s="5">
        <v>2</v>
      </c>
      <c r="G224" s="5">
        <v>3</v>
      </c>
      <c r="H224" s="5">
        <v>4</v>
      </c>
      <c r="I224" s="5">
        <v>5</v>
      </c>
      <c r="J224" s="5">
        <v>6</v>
      </c>
      <c r="K224" s="5">
        <v>7</v>
      </c>
      <c r="L224" s="5">
        <v>8</v>
      </c>
      <c r="M224" s="5">
        <v>9</v>
      </c>
      <c r="N224" s="5">
        <v>10</v>
      </c>
      <c r="O224" s="5">
        <v>11</v>
      </c>
      <c r="P224" s="5">
        <v>12</v>
      </c>
      <c r="Q224" s="5">
        <v>13</v>
      </c>
      <c r="R224" s="5">
        <v>14</v>
      </c>
      <c r="S224" s="5">
        <v>15</v>
      </c>
      <c r="T224" s="5">
        <v>16</v>
      </c>
      <c r="U224" s="5">
        <v>17</v>
      </c>
      <c r="V224" s="5">
        <v>18</v>
      </c>
      <c r="W224" s="5">
        <v>19</v>
      </c>
      <c r="X224" s="5">
        <v>20</v>
      </c>
      <c r="Y224" s="5">
        <v>21</v>
      </c>
      <c r="Z224" s="5">
        <v>22</v>
      </c>
      <c r="AA224" s="5">
        <v>23</v>
      </c>
      <c r="AB224" s="5">
        <v>24</v>
      </c>
      <c r="AC224" s="5">
        <v>25</v>
      </c>
      <c r="AD224" s="5">
        <v>26</v>
      </c>
      <c r="AE224" s="5">
        <v>27</v>
      </c>
      <c r="AF224" s="5">
        <v>28</v>
      </c>
      <c r="AG224" s="5">
        <v>29</v>
      </c>
      <c r="AH224" s="5">
        <v>30</v>
      </c>
      <c r="AI224" s="5">
        <v>31</v>
      </c>
      <c r="AJ224" s="5">
        <v>32</v>
      </c>
      <c r="AK224" s="5">
        <v>33</v>
      </c>
      <c r="AL224" s="5">
        <v>34</v>
      </c>
      <c r="AM224" s="5">
        <v>35</v>
      </c>
      <c r="AN224" s="5">
        <v>36</v>
      </c>
      <c r="AO224" s="5">
        <v>37</v>
      </c>
      <c r="AP224" s="5">
        <v>38</v>
      </c>
      <c r="AQ224" s="129"/>
      <c r="AR224" s="161"/>
      <c r="AS224" s="162"/>
    </row>
    <row r="225" spans="1:45" ht="12.75" customHeight="1" x14ac:dyDescent="0.2">
      <c r="A225" s="160" t="s">
        <v>24</v>
      </c>
      <c r="B225" s="123" t="s">
        <v>13</v>
      </c>
      <c r="C225" s="52" t="s">
        <v>105</v>
      </c>
      <c r="D225" s="53"/>
      <c r="E225" s="26"/>
      <c r="F225" s="26"/>
      <c r="G225" s="109" t="s">
        <v>167</v>
      </c>
      <c r="H225" s="26"/>
      <c r="I225" s="26"/>
      <c r="J225" s="26"/>
      <c r="K225" s="113">
        <v>45951</v>
      </c>
      <c r="L225" s="26"/>
      <c r="M225" s="26"/>
      <c r="N225" s="26"/>
      <c r="O225" s="26"/>
      <c r="P225" s="26"/>
      <c r="Q225" s="26"/>
      <c r="R225" s="113">
        <v>45999</v>
      </c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43"/>
      <c r="AN225" s="43"/>
      <c r="AO225" s="43"/>
      <c r="AP225" s="43"/>
      <c r="AQ225" s="7">
        <f t="shared" ref="AQ225:AQ257" si="61">SUM(E225:AP225)</f>
        <v>91950</v>
      </c>
      <c r="AR225" s="3">
        <f>34*3</f>
        <v>102</v>
      </c>
      <c r="AS225" s="8">
        <f t="shared" ref="AS225:AS257" si="62">AQ225/AR225</f>
        <v>901.47058823529414</v>
      </c>
    </row>
    <row r="226" spans="1:45" ht="25.5" x14ac:dyDescent="0.2">
      <c r="A226" s="160"/>
      <c r="B226" s="124"/>
      <c r="C226" s="52" t="s">
        <v>106</v>
      </c>
      <c r="D226" s="53"/>
      <c r="E226" s="26"/>
      <c r="F226" s="26"/>
      <c r="G226" s="109" t="s">
        <v>167</v>
      </c>
      <c r="H226" s="26"/>
      <c r="I226" s="26"/>
      <c r="J226" s="26"/>
      <c r="K226" s="113">
        <v>45951</v>
      </c>
      <c r="L226" s="26"/>
      <c r="M226" s="26"/>
      <c r="N226" s="26"/>
      <c r="O226" s="26"/>
      <c r="P226" s="26"/>
      <c r="Q226" s="26"/>
      <c r="R226" s="113">
        <v>45999</v>
      </c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43"/>
      <c r="AN226" s="43"/>
      <c r="AO226" s="43"/>
      <c r="AP226" s="43"/>
      <c r="AQ226" s="7">
        <f t="shared" si="61"/>
        <v>91950</v>
      </c>
      <c r="AR226" s="3">
        <f t="shared" ref="AR226:AR234" si="63">34*3</f>
        <v>102</v>
      </c>
      <c r="AS226" s="8">
        <f t="shared" si="62"/>
        <v>901.47058823529414</v>
      </c>
    </row>
    <row r="227" spans="1:45" ht="12.75" customHeight="1" x14ac:dyDescent="0.2">
      <c r="A227" s="160"/>
      <c r="B227" s="123" t="s">
        <v>26</v>
      </c>
      <c r="C227" s="52" t="s">
        <v>105</v>
      </c>
      <c r="D227" s="53"/>
      <c r="E227" s="26"/>
      <c r="F227" s="113">
        <v>45912</v>
      </c>
      <c r="G227" s="26"/>
      <c r="H227" s="26"/>
      <c r="I227" s="26"/>
      <c r="J227" s="26"/>
      <c r="K227" s="26"/>
      <c r="L227" s="26"/>
      <c r="M227" s="26"/>
      <c r="N227" s="113">
        <v>45968</v>
      </c>
      <c r="O227" s="26"/>
      <c r="P227" s="26"/>
      <c r="Q227" s="26"/>
      <c r="R227" s="26"/>
      <c r="S227" s="113">
        <v>46010</v>
      </c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43"/>
      <c r="AN227" s="43"/>
      <c r="AO227" s="43"/>
      <c r="AP227" s="43"/>
      <c r="AQ227" s="7">
        <f t="shared" si="61"/>
        <v>137890</v>
      </c>
      <c r="AR227" s="3">
        <f t="shared" si="63"/>
        <v>102</v>
      </c>
      <c r="AS227" s="8">
        <f t="shared" si="62"/>
        <v>1351.8627450980391</v>
      </c>
    </row>
    <row r="228" spans="1:45" ht="12.75" customHeight="1" x14ac:dyDescent="0.2">
      <c r="A228" s="160"/>
      <c r="B228" s="124"/>
      <c r="C228" s="52" t="s">
        <v>106</v>
      </c>
      <c r="D228" s="51"/>
      <c r="E228" s="26"/>
      <c r="F228" s="113">
        <v>45912</v>
      </c>
      <c r="G228" s="26"/>
      <c r="H228" s="26"/>
      <c r="I228" s="26"/>
      <c r="J228" s="26"/>
      <c r="K228" s="26"/>
      <c r="L228" s="26"/>
      <c r="M228" s="26"/>
      <c r="N228" s="113">
        <v>45968</v>
      </c>
      <c r="O228" s="26"/>
      <c r="P228" s="26"/>
      <c r="Q228" s="26"/>
      <c r="R228" s="26"/>
      <c r="S228" s="113">
        <v>46010</v>
      </c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43"/>
      <c r="AN228" s="43"/>
      <c r="AO228" s="43"/>
      <c r="AP228" s="43"/>
      <c r="AQ228" s="7">
        <f t="shared" si="61"/>
        <v>137890</v>
      </c>
      <c r="AR228" s="3">
        <f t="shared" si="63"/>
        <v>102</v>
      </c>
      <c r="AS228" s="8">
        <f t="shared" si="62"/>
        <v>1351.8627450980391</v>
      </c>
    </row>
    <row r="229" spans="1:45" ht="25.5" x14ac:dyDescent="0.2">
      <c r="A229" s="160"/>
      <c r="B229" s="123" t="s">
        <v>12</v>
      </c>
      <c r="C229" s="52" t="s">
        <v>105</v>
      </c>
      <c r="D229" s="51"/>
      <c r="E229" s="26"/>
      <c r="F229" s="26"/>
      <c r="G229" s="109" t="s">
        <v>130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43"/>
      <c r="AN229" s="43"/>
      <c r="AO229" s="43"/>
      <c r="AP229" s="43"/>
      <c r="AQ229" s="7">
        <f t="shared" si="61"/>
        <v>0</v>
      </c>
      <c r="AR229" s="3">
        <f t="shared" si="63"/>
        <v>102</v>
      </c>
      <c r="AS229" s="8">
        <f t="shared" si="62"/>
        <v>0</v>
      </c>
    </row>
    <row r="230" spans="1:45" ht="25.5" x14ac:dyDescent="0.2">
      <c r="A230" s="160"/>
      <c r="B230" s="124"/>
      <c r="C230" s="52" t="s">
        <v>106</v>
      </c>
      <c r="D230" s="53"/>
      <c r="E230" s="26"/>
      <c r="F230" s="26"/>
      <c r="G230" s="109" t="s">
        <v>130</v>
      </c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43"/>
      <c r="AN230" s="43"/>
      <c r="AO230" s="43"/>
      <c r="AP230" s="43"/>
      <c r="AQ230" s="7">
        <f t="shared" si="61"/>
        <v>0</v>
      </c>
      <c r="AR230" s="3">
        <f t="shared" si="63"/>
        <v>102</v>
      </c>
      <c r="AS230" s="8">
        <f t="shared" si="62"/>
        <v>0</v>
      </c>
    </row>
    <row r="231" spans="1:45" ht="12.75" customHeight="1" x14ac:dyDescent="0.2">
      <c r="A231" s="160"/>
      <c r="B231" s="123" t="s">
        <v>94</v>
      </c>
      <c r="C231" s="52" t="s">
        <v>105</v>
      </c>
      <c r="D231" s="53"/>
      <c r="E231" s="26"/>
      <c r="F231" s="26"/>
      <c r="G231" s="26"/>
      <c r="H231" s="44"/>
      <c r="I231" s="116">
        <v>45931</v>
      </c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113">
        <v>46016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43"/>
      <c r="AN231" s="43"/>
      <c r="AO231" s="43"/>
      <c r="AP231" s="43"/>
      <c r="AQ231" s="7">
        <f t="shared" si="61"/>
        <v>91947</v>
      </c>
      <c r="AR231" s="3">
        <f t="shared" si="63"/>
        <v>102</v>
      </c>
      <c r="AS231" s="8">
        <f t="shared" si="62"/>
        <v>901.44117647058829</v>
      </c>
    </row>
    <row r="232" spans="1:45" ht="12.75" customHeight="1" x14ac:dyDescent="0.2">
      <c r="A232" s="160"/>
      <c r="B232" s="124"/>
      <c r="C232" s="52" t="s">
        <v>106</v>
      </c>
      <c r="D232" s="81"/>
      <c r="E232" s="26"/>
      <c r="F232" s="26"/>
      <c r="G232" s="26"/>
      <c r="H232" s="42"/>
      <c r="I232" s="113">
        <v>45931</v>
      </c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113">
        <v>46016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43"/>
      <c r="AN232" s="43"/>
      <c r="AO232" s="43"/>
      <c r="AP232" s="43"/>
      <c r="AQ232" s="7">
        <f t="shared" si="61"/>
        <v>91947</v>
      </c>
      <c r="AR232" s="3">
        <f t="shared" si="63"/>
        <v>102</v>
      </c>
      <c r="AS232" s="8">
        <f t="shared" si="62"/>
        <v>901.44117647058829</v>
      </c>
    </row>
    <row r="233" spans="1:45" x14ac:dyDescent="0.2">
      <c r="A233" s="160"/>
      <c r="B233" s="123" t="s">
        <v>95</v>
      </c>
      <c r="C233" s="52" t="s">
        <v>105</v>
      </c>
      <c r="D233" s="53"/>
      <c r="E233" s="26"/>
      <c r="F233" s="26"/>
      <c r="G233" s="26"/>
      <c r="H233" s="26"/>
      <c r="I233" s="113">
        <v>45933</v>
      </c>
      <c r="J233" s="26"/>
      <c r="K233" s="26"/>
      <c r="L233" s="26"/>
      <c r="M233" s="26"/>
      <c r="N233" s="113">
        <v>45967</v>
      </c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43"/>
      <c r="AJ233" s="43"/>
      <c r="AK233" s="26"/>
      <c r="AL233" s="26"/>
      <c r="AM233" s="43"/>
      <c r="AN233" s="43"/>
      <c r="AO233" s="43"/>
      <c r="AP233" s="43"/>
      <c r="AQ233" s="7">
        <f t="shared" si="61"/>
        <v>91900</v>
      </c>
      <c r="AR233" s="3">
        <f t="shared" si="63"/>
        <v>102</v>
      </c>
      <c r="AS233" s="8">
        <f t="shared" si="62"/>
        <v>900.98039215686276</v>
      </c>
    </row>
    <row r="234" spans="1:45" ht="12.75" customHeight="1" x14ac:dyDescent="0.2">
      <c r="A234" s="160"/>
      <c r="B234" s="124"/>
      <c r="C234" s="52" t="s">
        <v>106</v>
      </c>
      <c r="D234" s="53"/>
      <c r="E234" s="26"/>
      <c r="F234" s="26"/>
      <c r="G234" s="26"/>
      <c r="H234" s="26"/>
      <c r="I234" s="113">
        <v>45933</v>
      </c>
      <c r="J234" s="26"/>
      <c r="K234" s="26"/>
      <c r="L234" s="26"/>
      <c r="M234" s="26"/>
      <c r="N234" s="113">
        <v>45967</v>
      </c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43"/>
      <c r="AJ234" s="43"/>
      <c r="AK234" s="26"/>
      <c r="AL234" s="26"/>
      <c r="AM234" s="43"/>
      <c r="AN234" s="43"/>
      <c r="AO234" s="43"/>
      <c r="AP234" s="43"/>
      <c r="AQ234" s="7">
        <f t="shared" si="61"/>
        <v>91900</v>
      </c>
      <c r="AR234" s="3">
        <f t="shared" si="63"/>
        <v>102</v>
      </c>
      <c r="AS234" s="8">
        <f t="shared" si="62"/>
        <v>900.98039215686276</v>
      </c>
    </row>
    <row r="235" spans="1:45" ht="12.75" customHeight="1" x14ac:dyDescent="0.2">
      <c r="A235" s="160"/>
      <c r="B235" s="123" t="s">
        <v>96</v>
      </c>
      <c r="C235" s="52" t="s">
        <v>105</v>
      </c>
      <c r="D235" s="51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113">
        <v>45987</v>
      </c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43"/>
      <c r="AJ235" s="43"/>
      <c r="AK235" s="26"/>
      <c r="AL235" s="26"/>
      <c r="AM235" s="43"/>
      <c r="AN235" s="43"/>
      <c r="AO235" s="43"/>
      <c r="AP235" s="43"/>
      <c r="AQ235" s="7">
        <f t="shared" si="61"/>
        <v>45987</v>
      </c>
      <c r="AR235" s="3">
        <f>34*1</f>
        <v>34</v>
      </c>
      <c r="AS235" s="8">
        <f t="shared" si="62"/>
        <v>1352.5588235294117</v>
      </c>
    </row>
    <row r="236" spans="1:45" x14ac:dyDescent="0.2">
      <c r="A236" s="160"/>
      <c r="B236" s="124"/>
      <c r="C236" s="52" t="s">
        <v>106</v>
      </c>
      <c r="D236" s="53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113">
        <v>45987</v>
      </c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43"/>
      <c r="AJ236" s="43"/>
      <c r="AK236" s="26"/>
      <c r="AL236" s="26"/>
      <c r="AM236" s="43"/>
      <c r="AN236" s="43"/>
      <c r="AO236" s="43"/>
      <c r="AP236" s="43"/>
      <c r="AQ236" s="7">
        <f t="shared" si="61"/>
        <v>45987</v>
      </c>
      <c r="AR236" s="3">
        <f t="shared" ref="AR236:AR238" si="64">34*1</f>
        <v>34</v>
      </c>
      <c r="AS236" s="8">
        <f t="shared" si="62"/>
        <v>1352.5588235294117</v>
      </c>
    </row>
    <row r="237" spans="1:45" x14ac:dyDescent="0.2">
      <c r="A237" s="160"/>
      <c r="B237" s="123" t="s">
        <v>34</v>
      </c>
      <c r="C237" s="52" t="s">
        <v>105</v>
      </c>
      <c r="D237" s="51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113">
        <v>45993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43"/>
      <c r="AJ237" s="43"/>
      <c r="AK237" s="26"/>
      <c r="AL237" s="26"/>
      <c r="AM237" s="43"/>
      <c r="AN237" s="43"/>
      <c r="AO237" s="43"/>
      <c r="AP237" s="43"/>
      <c r="AQ237" s="7">
        <f t="shared" si="61"/>
        <v>45993</v>
      </c>
      <c r="AR237" s="3">
        <f t="shared" si="64"/>
        <v>34</v>
      </c>
      <c r="AS237" s="8">
        <f t="shared" si="62"/>
        <v>1352.7352941176471</v>
      </c>
    </row>
    <row r="238" spans="1:45" x14ac:dyDescent="0.2">
      <c r="A238" s="160"/>
      <c r="B238" s="124"/>
      <c r="C238" s="52" t="s">
        <v>106</v>
      </c>
      <c r="D238" s="51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113">
        <v>45993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43"/>
      <c r="AJ238" s="43"/>
      <c r="AK238" s="26"/>
      <c r="AL238" s="26"/>
      <c r="AM238" s="43"/>
      <c r="AN238" s="43"/>
      <c r="AO238" s="43"/>
      <c r="AP238" s="43"/>
      <c r="AQ238" s="7">
        <f t="shared" si="61"/>
        <v>45993</v>
      </c>
      <c r="AR238" s="3">
        <f t="shared" si="64"/>
        <v>34</v>
      </c>
      <c r="AS238" s="8">
        <f t="shared" si="62"/>
        <v>1352.7352941176471</v>
      </c>
    </row>
    <row r="239" spans="1:45" x14ac:dyDescent="0.2">
      <c r="A239" s="160"/>
      <c r="B239" s="123" t="s">
        <v>27</v>
      </c>
      <c r="C239" s="52" t="s">
        <v>105</v>
      </c>
      <c r="D239" s="51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109" t="s">
        <v>168</v>
      </c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43"/>
      <c r="AJ239" s="43"/>
      <c r="AK239" s="26"/>
      <c r="AL239" s="26"/>
      <c r="AM239" s="43"/>
      <c r="AN239" s="43"/>
      <c r="AO239" s="43"/>
      <c r="AP239" s="43"/>
      <c r="AQ239" s="7">
        <f t="shared" si="61"/>
        <v>0</v>
      </c>
      <c r="AR239" s="3">
        <f>34*2</f>
        <v>68</v>
      </c>
      <c r="AS239" s="8">
        <f t="shared" si="62"/>
        <v>0</v>
      </c>
    </row>
    <row r="240" spans="1:45" x14ac:dyDescent="0.2">
      <c r="A240" s="160"/>
      <c r="B240" s="124"/>
      <c r="C240" s="52" t="s">
        <v>106</v>
      </c>
      <c r="D240" s="51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109" t="s">
        <v>168</v>
      </c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43"/>
      <c r="AJ240" s="43"/>
      <c r="AK240" s="26"/>
      <c r="AL240" s="26"/>
      <c r="AM240" s="43"/>
      <c r="AN240" s="43"/>
      <c r="AO240" s="43"/>
      <c r="AP240" s="43"/>
      <c r="AQ240" s="7">
        <f t="shared" si="61"/>
        <v>0</v>
      </c>
      <c r="AR240" s="3">
        <f t="shared" ref="AR240" si="65">34*2</f>
        <v>68</v>
      </c>
      <c r="AS240" s="8">
        <f t="shared" si="62"/>
        <v>0</v>
      </c>
    </row>
    <row r="241" spans="1:45" x14ac:dyDescent="0.2">
      <c r="A241" s="160"/>
      <c r="B241" s="123" t="s">
        <v>31</v>
      </c>
      <c r="C241" s="52" t="s">
        <v>105</v>
      </c>
      <c r="D241" s="51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13">
        <v>45988</v>
      </c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43"/>
      <c r="AJ241" s="43"/>
      <c r="AK241" s="26"/>
      <c r="AL241" s="26"/>
      <c r="AM241" s="43"/>
      <c r="AN241" s="43"/>
      <c r="AO241" s="43"/>
      <c r="AP241" s="43"/>
      <c r="AQ241" s="7">
        <f t="shared" si="61"/>
        <v>45988</v>
      </c>
      <c r="AR241" s="3">
        <f>34*1</f>
        <v>34</v>
      </c>
      <c r="AS241" s="8">
        <f t="shared" si="62"/>
        <v>1352.5882352941176</v>
      </c>
    </row>
    <row r="242" spans="1:45" x14ac:dyDescent="0.2">
      <c r="A242" s="160"/>
      <c r="B242" s="124"/>
      <c r="C242" s="52" t="s">
        <v>106</v>
      </c>
      <c r="D242" s="51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113">
        <v>45988</v>
      </c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43"/>
      <c r="AJ242" s="43"/>
      <c r="AK242" s="26"/>
      <c r="AL242" s="26"/>
      <c r="AM242" s="43"/>
      <c r="AN242" s="43"/>
      <c r="AO242" s="43"/>
      <c r="AP242" s="43"/>
      <c r="AQ242" s="7">
        <f t="shared" si="61"/>
        <v>45988</v>
      </c>
      <c r="AR242" s="3">
        <f t="shared" ref="AR242" si="66">34*1</f>
        <v>34</v>
      </c>
      <c r="AS242" s="8">
        <f t="shared" si="62"/>
        <v>1352.5882352941176</v>
      </c>
    </row>
    <row r="243" spans="1:45" x14ac:dyDescent="0.2">
      <c r="A243" s="160"/>
      <c r="B243" s="123" t="s">
        <v>29</v>
      </c>
      <c r="C243" s="52" t="s">
        <v>105</v>
      </c>
      <c r="D243" s="51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113">
        <v>45994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43"/>
      <c r="AJ243" s="43"/>
      <c r="AK243" s="26"/>
      <c r="AL243" s="26"/>
      <c r="AM243" s="43"/>
      <c r="AN243" s="43"/>
      <c r="AO243" s="43"/>
      <c r="AP243" s="43"/>
      <c r="AQ243" s="7">
        <f t="shared" si="61"/>
        <v>45994</v>
      </c>
      <c r="AR243" s="3">
        <f>34*2</f>
        <v>68</v>
      </c>
      <c r="AS243" s="8">
        <f t="shared" si="62"/>
        <v>676.38235294117646</v>
      </c>
    </row>
    <row r="244" spans="1:45" x14ac:dyDescent="0.2">
      <c r="A244" s="160"/>
      <c r="B244" s="124"/>
      <c r="C244" s="52" t="s">
        <v>106</v>
      </c>
      <c r="D244" s="51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113">
        <v>45994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43"/>
      <c r="AJ244" s="43"/>
      <c r="AK244" s="26"/>
      <c r="AL244" s="26"/>
      <c r="AM244" s="43"/>
      <c r="AN244" s="43"/>
      <c r="AO244" s="43"/>
      <c r="AP244" s="43"/>
      <c r="AQ244" s="7">
        <f t="shared" si="61"/>
        <v>45994</v>
      </c>
      <c r="AR244" s="3">
        <f t="shared" ref="AR244" si="67">34*2</f>
        <v>68</v>
      </c>
      <c r="AS244" s="8">
        <f t="shared" si="62"/>
        <v>676.38235294117646</v>
      </c>
    </row>
    <row r="245" spans="1:45" x14ac:dyDescent="0.2">
      <c r="A245" s="160"/>
      <c r="B245" s="123" t="s">
        <v>33</v>
      </c>
      <c r="C245" s="52" t="s">
        <v>105</v>
      </c>
      <c r="D245" s="51"/>
      <c r="E245" s="26"/>
      <c r="F245" s="26"/>
      <c r="G245" s="26"/>
      <c r="H245" s="26"/>
      <c r="I245" s="26"/>
      <c r="J245" s="26"/>
      <c r="K245" s="26"/>
      <c r="L245" s="26"/>
      <c r="M245" s="26"/>
      <c r="N245" s="113">
        <v>45973</v>
      </c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43"/>
      <c r="AJ245" s="43"/>
      <c r="AK245" s="26"/>
      <c r="AL245" s="26"/>
      <c r="AM245" s="43"/>
      <c r="AN245" s="43"/>
      <c r="AO245" s="43"/>
      <c r="AP245" s="43"/>
      <c r="AQ245" s="7">
        <f t="shared" si="61"/>
        <v>45973</v>
      </c>
      <c r="AR245" s="3">
        <f>34*3</f>
        <v>102</v>
      </c>
      <c r="AS245" s="8">
        <f t="shared" si="62"/>
        <v>450.71568627450978</v>
      </c>
    </row>
    <row r="246" spans="1:45" x14ac:dyDescent="0.2">
      <c r="A246" s="160"/>
      <c r="B246" s="124"/>
      <c r="C246" s="52" t="s">
        <v>106</v>
      </c>
      <c r="D246" s="51"/>
      <c r="E246" s="26"/>
      <c r="F246" s="26"/>
      <c r="G246" s="26"/>
      <c r="H246" s="26"/>
      <c r="I246" s="26"/>
      <c r="J246" s="26"/>
      <c r="K246" s="26"/>
      <c r="L246" s="26"/>
      <c r="M246" s="26"/>
      <c r="N246" s="113">
        <v>45973</v>
      </c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43"/>
      <c r="AJ246" s="43"/>
      <c r="AK246" s="26"/>
      <c r="AL246" s="26"/>
      <c r="AM246" s="43"/>
      <c r="AN246" s="43"/>
      <c r="AO246" s="43"/>
      <c r="AP246" s="43"/>
      <c r="AQ246" s="7">
        <f t="shared" si="61"/>
        <v>45973</v>
      </c>
      <c r="AR246" s="3">
        <f t="shared" ref="AR246" si="68">34*3</f>
        <v>102</v>
      </c>
      <c r="AS246" s="8">
        <f t="shared" si="62"/>
        <v>450.71568627450978</v>
      </c>
    </row>
    <row r="247" spans="1:45" x14ac:dyDescent="0.2">
      <c r="A247" s="160"/>
      <c r="B247" s="126" t="s">
        <v>36</v>
      </c>
      <c r="C247" s="52" t="s">
        <v>105</v>
      </c>
      <c r="D247" s="51"/>
      <c r="E247" s="26"/>
      <c r="F247" s="26"/>
      <c r="G247" s="26"/>
      <c r="H247" s="26"/>
      <c r="I247" s="26"/>
      <c r="J247" s="26"/>
      <c r="K247" s="26"/>
      <c r="L247" s="26"/>
      <c r="M247" s="26"/>
      <c r="N247" s="113">
        <v>45972</v>
      </c>
      <c r="O247" s="26"/>
      <c r="P247" s="26"/>
      <c r="Q247" s="26"/>
      <c r="R247" s="113">
        <v>46002</v>
      </c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43"/>
      <c r="AJ247" s="43"/>
      <c r="AK247" s="26"/>
      <c r="AL247" s="26"/>
      <c r="AM247" s="43"/>
      <c r="AN247" s="43"/>
      <c r="AO247" s="43"/>
      <c r="AP247" s="43"/>
      <c r="AQ247" s="7">
        <f t="shared" si="61"/>
        <v>91974</v>
      </c>
      <c r="AR247" s="3">
        <f>34*2</f>
        <v>68</v>
      </c>
      <c r="AS247" s="8">
        <f t="shared" si="62"/>
        <v>1352.5588235294117</v>
      </c>
    </row>
    <row r="248" spans="1:45" x14ac:dyDescent="0.2">
      <c r="A248" s="160"/>
      <c r="B248" s="126"/>
      <c r="C248" s="52" t="s">
        <v>106</v>
      </c>
      <c r="D248" s="51"/>
      <c r="E248" s="26"/>
      <c r="F248" s="26"/>
      <c r="G248" s="26"/>
      <c r="H248" s="26"/>
      <c r="I248" s="26"/>
      <c r="J248" s="26"/>
      <c r="K248" s="26"/>
      <c r="L248" s="26"/>
      <c r="M248" s="26"/>
      <c r="N248" s="113">
        <v>45972</v>
      </c>
      <c r="O248" s="26"/>
      <c r="P248" s="26"/>
      <c r="Q248" s="26"/>
      <c r="R248" s="113">
        <v>46002</v>
      </c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43"/>
      <c r="AJ248" s="43"/>
      <c r="AK248" s="26"/>
      <c r="AL248" s="26"/>
      <c r="AM248" s="43"/>
      <c r="AN248" s="43"/>
      <c r="AO248" s="43"/>
      <c r="AP248" s="43"/>
      <c r="AQ248" s="7">
        <f t="shared" si="61"/>
        <v>91974</v>
      </c>
      <c r="AR248" s="3">
        <f t="shared" ref="AR248:AR250" si="69">34*2</f>
        <v>68</v>
      </c>
      <c r="AS248" s="8">
        <f t="shared" si="62"/>
        <v>1352.5588235294117</v>
      </c>
    </row>
    <row r="249" spans="1:45" x14ac:dyDescent="0.2">
      <c r="A249" s="160"/>
      <c r="B249" s="126" t="s">
        <v>28</v>
      </c>
      <c r="C249" s="52" t="s">
        <v>105</v>
      </c>
      <c r="D249" s="51"/>
      <c r="E249" s="26"/>
      <c r="F249" s="26"/>
      <c r="G249" s="26"/>
      <c r="H249" s="26"/>
      <c r="I249" s="26"/>
      <c r="J249" s="26"/>
      <c r="K249" s="113">
        <v>45946</v>
      </c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43"/>
      <c r="AJ249" s="43"/>
      <c r="AK249" s="26"/>
      <c r="AL249" s="26"/>
      <c r="AM249" s="43"/>
      <c r="AN249" s="43"/>
      <c r="AO249" s="43"/>
      <c r="AP249" s="43"/>
      <c r="AQ249" s="7">
        <f t="shared" si="61"/>
        <v>45946</v>
      </c>
      <c r="AR249" s="3">
        <f t="shared" si="69"/>
        <v>68</v>
      </c>
      <c r="AS249" s="8">
        <f t="shared" si="62"/>
        <v>675.67647058823525</v>
      </c>
    </row>
    <row r="250" spans="1:45" x14ac:dyDescent="0.2">
      <c r="A250" s="160"/>
      <c r="B250" s="126"/>
      <c r="C250" s="52" t="s">
        <v>106</v>
      </c>
      <c r="D250" s="51"/>
      <c r="E250" s="26"/>
      <c r="F250" s="26"/>
      <c r="G250" s="26"/>
      <c r="H250" s="26"/>
      <c r="I250" s="26"/>
      <c r="J250" s="26"/>
      <c r="K250" s="113">
        <v>45946</v>
      </c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43"/>
      <c r="AJ250" s="43"/>
      <c r="AK250" s="26"/>
      <c r="AL250" s="26"/>
      <c r="AM250" s="43"/>
      <c r="AN250" s="43"/>
      <c r="AO250" s="43"/>
      <c r="AP250" s="43"/>
      <c r="AQ250" s="7">
        <f t="shared" si="61"/>
        <v>45946</v>
      </c>
      <c r="AR250" s="3">
        <f t="shared" si="69"/>
        <v>68</v>
      </c>
      <c r="AS250" s="8">
        <f t="shared" si="62"/>
        <v>675.67647058823525</v>
      </c>
    </row>
    <row r="251" spans="1:45" x14ac:dyDescent="0.2">
      <c r="A251" s="160"/>
      <c r="B251" s="126" t="s">
        <v>83</v>
      </c>
      <c r="C251" s="52" t="s">
        <v>105</v>
      </c>
      <c r="D251" s="51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43"/>
      <c r="AJ251" s="43"/>
      <c r="AK251" s="26"/>
      <c r="AL251" s="26"/>
      <c r="AM251" s="43"/>
      <c r="AN251" s="43"/>
      <c r="AO251" s="43"/>
      <c r="AP251" s="43"/>
      <c r="AQ251" s="7">
        <f t="shared" si="61"/>
        <v>0</v>
      </c>
      <c r="AR251" s="3">
        <f>34*1</f>
        <v>34</v>
      </c>
      <c r="AS251" s="8">
        <f t="shared" si="62"/>
        <v>0</v>
      </c>
    </row>
    <row r="252" spans="1:45" x14ac:dyDescent="0.2">
      <c r="A252" s="160"/>
      <c r="B252" s="126"/>
      <c r="C252" s="52" t="s">
        <v>106</v>
      </c>
      <c r="D252" s="51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43"/>
      <c r="AJ252" s="43"/>
      <c r="AK252" s="26"/>
      <c r="AL252" s="26"/>
      <c r="AM252" s="43"/>
      <c r="AN252" s="43"/>
      <c r="AO252" s="43"/>
      <c r="AP252" s="43"/>
      <c r="AQ252" s="7">
        <f t="shared" si="61"/>
        <v>0</v>
      </c>
      <c r="AR252" s="3">
        <f t="shared" ref="AR252:AR255" si="70">34*1</f>
        <v>34</v>
      </c>
      <c r="AS252" s="8">
        <f t="shared" si="62"/>
        <v>0</v>
      </c>
    </row>
    <row r="253" spans="1:45" x14ac:dyDescent="0.2">
      <c r="A253" s="160"/>
      <c r="B253" s="126"/>
      <c r="C253" s="52" t="s">
        <v>107</v>
      </c>
      <c r="D253" s="51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43"/>
      <c r="AJ253" s="43"/>
      <c r="AK253" s="26"/>
      <c r="AL253" s="26"/>
      <c r="AM253" s="43"/>
      <c r="AN253" s="43"/>
      <c r="AO253" s="43"/>
      <c r="AP253" s="43"/>
      <c r="AQ253" s="7">
        <f t="shared" si="61"/>
        <v>0</v>
      </c>
      <c r="AR253" s="3">
        <f t="shared" si="70"/>
        <v>34</v>
      </c>
      <c r="AS253" s="8">
        <f t="shared" si="62"/>
        <v>0</v>
      </c>
    </row>
    <row r="254" spans="1:45" x14ac:dyDescent="0.2">
      <c r="A254" s="160"/>
      <c r="B254" s="126" t="s">
        <v>102</v>
      </c>
      <c r="C254" s="52" t="s">
        <v>105</v>
      </c>
      <c r="D254" s="51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43"/>
      <c r="AJ254" s="43"/>
      <c r="AK254" s="26"/>
      <c r="AL254" s="26"/>
      <c r="AM254" s="43"/>
      <c r="AN254" s="43"/>
      <c r="AO254" s="43"/>
      <c r="AP254" s="43"/>
      <c r="AQ254" s="7">
        <f t="shared" si="61"/>
        <v>0</v>
      </c>
      <c r="AR254" s="3">
        <f t="shared" si="70"/>
        <v>34</v>
      </c>
      <c r="AS254" s="8">
        <f t="shared" si="62"/>
        <v>0</v>
      </c>
    </row>
    <row r="255" spans="1:45" x14ac:dyDescent="0.2">
      <c r="A255" s="160"/>
      <c r="B255" s="126"/>
      <c r="C255" s="52" t="s">
        <v>106</v>
      </c>
      <c r="D255" s="51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43"/>
      <c r="AJ255" s="43"/>
      <c r="AK255" s="26"/>
      <c r="AL255" s="26"/>
      <c r="AM255" s="43"/>
      <c r="AN255" s="43"/>
      <c r="AO255" s="43"/>
      <c r="AP255" s="43"/>
      <c r="AQ255" s="7">
        <f t="shared" si="61"/>
        <v>0</v>
      </c>
      <c r="AR255" s="3">
        <f t="shared" si="70"/>
        <v>34</v>
      </c>
      <c r="AS255" s="8">
        <f t="shared" si="62"/>
        <v>0</v>
      </c>
    </row>
    <row r="256" spans="1:45" ht="12.75" customHeight="1" x14ac:dyDescent="0.2">
      <c r="A256" s="160"/>
      <c r="B256" s="126" t="s">
        <v>70</v>
      </c>
      <c r="C256" s="52" t="s">
        <v>105</v>
      </c>
      <c r="D256" s="53"/>
      <c r="E256" s="26"/>
      <c r="F256" s="26"/>
      <c r="G256" s="26"/>
      <c r="H256" s="113">
        <v>45926</v>
      </c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42"/>
      <c r="U256" s="26"/>
      <c r="V256" s="26"/>
      <c r="W256" s="26"/>
      <c r="X256" s="26"/>
      <c r="Y256" s="26"/>
      <c r="Z256" s="26"/>
      <c r="AA256" s="26"/>
      <c r="AB256" s="26"/>
      <c r="AC256" s="26"/>
      <c r="AD256" s="42"/>
      <c r="AE256" s="26"/>
      <c r="AF256" s="26"/>
      <c r="AG256" s="26"/>
      <c r="AH256" s="26"/>
      <c r="AI256" s="43"/>
      <c r="AJ256" s="43"/>
      <c r="AK256" s="26"/>
      <c r="AL256" s="26"/>
      <c r="AM256" s="43"/>
      <c r="AN256" s="43"/>
      <c r="AO256" s="43"/>
      <c r="AP256" s="43"/>
      <c r="AQ256" s="7">
        <f t="shared" si="61"/>
        <v>45926</v>
      </c>
      <c r="AR256" s="3">
        <f>34*2</f>
        <v>68</v>
      </c>
      <c r="AS256" s="8">
        <f t="shared" si="62"/>
        <v>675.38235294117646</v>
      </c>
    </row>
    <row r="257" spans="1:45" ht="12.75" customHeight="1" x14ac:dyDescent="0.2">
      <c r="A257" s="160"/>
      <c r="B257" s="126"/>
      <c r="C257" s="52" t="s">
        <v>106</v>
      </c>
      <c r="D257" s="53"/>
      <c r="E257" s="26"/>
      <c r="F257" s="26"/>
      <c r="G257" s="26"/>
      <c r="H257" s="113">
        <v>45926</v>
      </c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44"/>
      <c r="T257" s="42"/>
      <c r="U257" s="26"/>
      <c r="V257" s="26"/>
      <c r="W257" s="26"/>
      <c r="X257" s="26"/>
      <c r="Y257" s="26"/>
      <c r="Z257" s="26"/>
      <c r="AA257" s="26"/>
      <c r="AB257" s="26"/>
      <c r="AC257" s="44"/>
      <c r="AD257" s="42"/>
      <c r="AE257" s="26"/>
      <c r="AF257" s="26"/>
      <c r="AG257" s="26"/>
      <c r="AH257" s="26"/>
      <c r="AI257" s="43"/>
      <c r="AJ257" s="43"/>
      <c r="AK257" s="26"/>
      <c r="AL257" s="26"/>
      <c r="AM257" s="43"/>
      <c r="AN257" s="43"/>
      <c r="AO257" s="43"/>
      <c r="AP257" s="43"/>
      <c r="AQ257" s="7">
        <f t="shared" si="61"/>
        <v>45926</v>
      </c>
      <c r="AR257" s="3">
        <f t="shared" ref="AR257" si="71">34*2</f>
        <v>68</v>
      </c>
      <c r="AS257" s="8">
        <f t="shared" si="62"/>
        <v>675.38235294117646</v>
      </c>
    </row>
    <row r="258" spans="1:45" ht="27" customHeight="1" x14ac:dyDescent="0.2">
      <c r="A258" s="68"/>
      <c r="B258" s="69"/>
      <c r="C258" s="69"/>
      <c r="D258" s="69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8"/>
      <c r="AN258" s="68"/>
      <c r="AO258" s="68"/>
      <c r="AP258" s="68"/>
      <c r="AQ258" s="68"/>
      <c r="AR258" s="68"/>
      <c r="AS258" s="68"/>
    </row>
    <row r="259" spans="1:45" ht="111.75" customHeight="1" x14ac:dyDescent="0.2">
      <c r="A259" s="164" t="s">
        <v>40</v>
      </c>
      <c r="B259" s="165"/>
      <c r="C259" s="165"/>
      <c r="D259" s="166"/>
      <c r="E259" s="127" t="s">
        <v>39</v>
      </c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9" t="s">
        <v>19</v>
      </c>
      <c r="AR259" s="161" t="s">
        <v>21</v>
      </c>
      <c r="AS259" s="162" t="s">
        <v>20</v>
      </c>
    </row>
    <row r="260" spans="1:45" ht="12.75" customHeight="1" x14ac:dyDescent="0.2">
      <c r="A260" s="139" t="s">
        <v>0</v>
      </c>
      <c r="B260" s="155"/>
      <c r="C260" s="140"/>
      <c r="D260" s="22" t="s">
        <v>17</v>
      </c>
      <c r="E260" s="126" t="s">
        <v>1</v>
      </c>
      <c r="F260" s="126"/>
      <c r="G260" s="126"/>
      <c r="H260" s="126"/>
      <c r="I260" s="126" t="s">
        <v>2</v>
      </c>
      <c r="J260" s="126"/>
      <c r="K260" s="126"/>
      <c r="L260" s="126"/>
      <c r="M260" s="126" t="s">
        <v>3</v>
      </c>
      <c r="N260" s="126"/>
      <c r="O260" s="126"/>
      <c r="P260" s="126"/>
      <c r="Q260" s="126" t="s">
        <v>4</v>
      </c>
      <c r="R260" s="126"/>
      <c r="S260" s="126"/>
      <c r="T260" s="126"/>
      <c r="U260" s="126" t="s">
        <v>5</v>
      </c>
      <c r="V260" s="126"/>
      <c r="W260" s="126"/>
      <c r="X260" s="126" t="s">
        <v>6</v>
      </c>
      <c r="Y260" s="126"/>
      <c r="Z260" s="126"/>
      <c r="AA260" s="126"/>
      <c r="AB260" s="126" t="s">
        <v>7</v>
      </c>
      <c r="AC260" s="126"/>
      <c r="AD260" s="126"/>
      <c r="AE260" s="126" t="s">
        <v>8</v>
      </c>
      <c r="AF260" s="126"/>
      <c r="AG260" s="126"/>
      <c r="AH260" s="126"/>
      <c r="AI260" s="126"/>
      <c r="AJ260" s="126" t="s">
        <v>9</v>
      </c>
      <c r="AK260" s="126"/>
      <c r="AL260" s="126"/>
      <c r="AM260" s="126" t="s">
        <v>10</v>
      </c>
      <c r="AN260" s="126"/>
      <c r="AO260" s="126"/>
      <c r="AP260" s="126"/>
      <c r="AQ260" s="129"/>
      <c r="AR260" s="161"/>
      <c r="AS260" s="162"/>
    </row>
    <row r="261" spans="1:45" x14ac:dyDescent="0.2">
      <c r="A261" s="141"/>
      <c r="B261" s="156"/>
      <c r="C261" s="142"/>
      <c r="D261" s="22" t="s">
        <v>18</v>
      </c>
      <c r="E261" s="5">
        <v>1</v>
      </c>
      <c r="F261" s="5">
        <v>2</v>
      </c>
      <c r="G261" s="5">
        <v>3</v>
      </c>
      <c r="H261" s="5">
        <v>4</v>
      </c>
      <c r="I261" s="5">
        <v>5</v>
      </c>
      <c r="J261" s="5">
        <v>6</v>
      </c>
      <c r="K261" s="5">
        <v>7</v>
      </c>
      <c r="L261" s="5">
        <v>8</v>
      </c>
      <c r="M261" s="5">
        <v>9</v>
      </c>
      <c r="N261" s="5">
        <v>10</v>
      </c>
      <c r="O261" s="5">
        <v>11</v>
      </c>
      <c r="P261" s="5">
        <v>12</v>
      </c>
      <c r="Q261" s="5">
        <v>13</v>
      </c>
      <c r="R261" s="5">
        <v>14</v>
      </c>
      <c r="S261" s="5">
        <v>15</v>
      </c>
      <c r="T261" s="5">
        <v>16</v>
      </c>
      <c r="U261" s="5">
        <v>17</v>
      </c>
      <c r="V261" s="5">
        <v>18</v>
      </c>
      <c r="W261" s="5">
        <v>19</v>
      </c>
      <c r="X261" s="5">
        <v>20</v>
      </c>
      <c r="Y261" s="5">
        <v>21</v>
      </c>
      <c r="Z261" s="5">
        <v>22</v>
      </c>
      <c r="AA261" s="5">
        <v>23</v>
      </c>
      <c r="AB261" s="5">
        <v>24</v>
      </c>
      <c r="AC261" s="5">
        <v>25</v>
      </c>
      <c r="AD261" s="5">
        <v>26</v>
      </c>
      <c r="AE261" s="5">
        <v>27</v>
      </c>
      <c r="AF261" s="5">
        <v>28</v>
      </c>
      <c r="AG261" s="5">
        <v>29</v>
      </c>
      <c r="AH261" s="5">
        <v>30</v>
      </c>
      <c r="AI261" s="5">
        <v>31</v>
      </c>
      <c r="AJ261" s="5">
        <v>32</v>
      </c>
      <c r="AK261" s="5">
        <v>33</v>
      </c>
      <c r="AL261" s="5">
        <v>34</v>
      </c>
      <c r="AM261" s="5">
        <v>35</v>
      </c>
      <c r="AN261" s="5">
        <v>36</v>
      </c>
      <c r="AO261" s="5">
        <v>37</v>
      </c>
      <c r="AP261" s="5">
        <v>38</v>
      </c>
      <c r="AQ261" s="129"/>
      <c r="AR261" s="161"/>
      <c r="AS261" s="162"/>
    </row>
    <row r="262" spans="1:45" ht="25.5" x14ac:dyDescent="0.2">
      <c r="A262" s="160" t="s">
        <v>24</v>
      </c>
      <c r="B262" s="92" t="s">
        <v>13</v>
      </c>
      <c r="C262" s="54" t="s">
        <v>108</v>
      </c>
      <c r="D262" s="53"/>
      <c r="E262" s="4"/>
      <c r="F262" s="26"/>
      <c r="G262" s="109" t="s">
        <v>167</v>
      </c>
      <c r="H262" s="26"/>
      <c r="I262" s="26"/>
      <c r="J262" s="26"/>
      <c r="K262" s="26"/>
      <c r="L262" s="26"/>
      <c r="M262" s="26"/>
      <c r="N262" s="26"/>
      <c r="O262" s="26"/>
      <c r="P262" s="113">
        <v>45986</v>
      </c>
      <c r="Q262" s="26"/>
      <c r="R262" s="26"/>
      <c r="S262" s="26"/>
      <c r="T262" s="113">
        <v>46016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43"/>
      <c r="AN262" s="43"/>
      <c r="AO262" s="43"/>
      <c r="AP262" s="43"/>
      <c r="AQ262" s="7">
        <f t="shared" ref="AQ262:AQ277" si="72">SUM(E262:AP262)</f>
        <v>92002</v>
      </c>
      <c r="AR262" s="82">
        <f>34*2</f>
        <v>68</v>
      </c>
      <c r="AS262" s="8">
        <f t="shared" ref="AS262:AS277" si="73">AQ262/AR262</f>
        <v>1352.9705882352941</v>
      </c>
    </row>
    <row r="263" spans="1:45" x14ac:dyDescent="0.2">
      <c r="A263" s="160"/>
      <c r="B263" s="92" t="s">
        <v>26</v>
      </c>
      <c r="C263" s="54" t="s">
        <v>108</v>
      </c>
      <c r="D263" s="53"/>
      <c r="E263" s="4"/>
      <c r="F263" s="26"/>
      <c r="G263" s="26"/>
      <c r="H263" s="113">
        <v>45924</v>
      </c>
      <c r="I263" s="26"/>
      <c r="J263" s="26"/>
      <c r="K263" s="26"/>
      <c r="L263" s="113">
        <v>45952</v>
      </c>
      <c r="M263" s="26"/>
      <c r="N263" s="26"/>
      <c r="O263" s="114"/>
      <c r="P263" s="26"/>
      <c r="Q263" s="26"/>
      <c r="R263" s="113">
        <v>46001</v>
      </c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43"/>
      <c r="AN263" s="43"/>
      <c r="AO263" s="43"/>
      <c r="AP263" s="43"/>
      <c r="AQ263" s="7">
        <f t="shared" si="72"/>
        <v>137877</v>
      </c>
      <c r="AR263" s="82">
        <f>34*3</f>
        <v>102</v>
      </c>
      <c r="AS263" s="8">
        <f t="shared" si="73"/>
        <v>1351.7352941176471</v>
      </c>
    </row>
    <row r="264" spans="1:45" x14ac:dyDescent="0.2">
      <c r="A264" s="160"/>
      <c r="B264" s="92" t="s">
        <v>12</v>
      </c>
      <c r="C264" s="54" t="s">
        <v>108</v>
      </c>
      <c r="D264" s="51"/>
      <c r="E264" s="4"/>
      <c r="F264" s="26"/>
      <c r="G264" s="26"/>
      <c r="H264" s="26"/>
      <c r="I264" s="26"/>
      <c r="J264" s="26"/>
      <c r="K264" s="26"/>
      <c r="L264" s="26"/>
      <c r="M264" s="26"/>
      <c r="N264" s="26"/>
      <c r="O264" s="109" t="s">
        <v>148</v>
      </c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43"/>
      <c r="AN264" s="43"/>
      <c r="AO264" s="43"/>
      <c r="AP264" s="43"/>
      <c r="AQ264" s="7">
        <f t="shared" si="72"/>
        <v>0</v>
      </c>
      <c r="AR264" s="82">
        <f t="shared" ref="AR264" si="74">34*3</f>
        <v>102</v>
      </c>
      <c r="AS264" s="8">
        <f t="shared" si="73"/>
        <v>0</v>
      </c>
    </row>
    <row r="265" spans="1:45" ht="24" customHeight="1" x14ac:dyDescent="0.2">
      <c r="A265" s="160"/>
      <c r="B265" s="92" t="s">
        <v>109</v>
      </c>
      <c r="C265" s="54" t="s">
        <v>108</v>
      </c>
      <c r="D265" s="53"/>
      <c r="E265" s="4"/>
      <c r="F265" s="26"/>
      <c r="G265" s="26"/>
      <c r="H265" s="44"/>
      <c r="I265" s="42"/>
      <c r="J265" s="26"/>
      <c r="K265" s="113">
        <v>45946</v>
      </c>
      <c r="L265" s="26"/>
      <c r="M265" s="26"/>
      <c r="N265" s="26"/>
      <c r="O265" s="26"/>
      <c r="P265" s="26"/>
      <c r="Q265" s="26"/>
      <c r="R265" s="26"/>
      <c r="S265" s="26"/>
      <c r="T265" s="113">
        <v>46017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43"/>
      <c r="AN265" s="43"/>
      <c r="AO265" s="43"/>
      <c r="AP265" s="43"/>
      <c r="AQ265" s="7">
        <f t="shared" si="72"/>
        <v>91963</v>
      </c>
      <c r="AR265" s="82">
        <f>34*2</f>
        <v>68</v>
      </c>
      <c r="AS265" s="8">
        <f t="shared" si="73"/>
        <v>1352.3970588235295</v>
      </c>
    </row>
    <row r="266" spans="1:45" ht="25.5" x14ac:dyDescent="0.2">
      <c r="A266" s="160"/>
      <c r="B266" s="92" t="s">
        <v>95</v>
      </c>
      <c r="C266" s="54" t="s">
        <v>108</v>
      </c>
      <c r="D266" s="53"/>
      <c r="E266" s="4"/>
      <c r="F266" s="26"/>
      <c r="G266" s="109" t="s">
        <v>163</v>
      </c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113">
        <v>46014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43"/>
      <c r="AJ266" s="43"/>
      <c r="AK266" s="26"/>
      <c r="AL266" s="26"/>
      <c r="AM266" s="43"/>
      <c r="AN266" s="43"/>
      <c r="AO266" s="43"/>
      <c r="AP266" s="43"/>
      <c r="AQ266" s="7">
        <f t="shared" si="72"/>
        <v>46014</v>
      </c>
      <c r="AR266" s="82">
        <f t="shared" ref="AR266:AR267" si="75">34*2</f>
        <v>68</v>
      </c>
      <c r="AS266" s="8">
        <f t="shared" si="73"/>
        <v>676.67647058823525</v>
      </c>
    </row>
    <row r="267" spans="1:45" ht="24.75" customHeight="1" x14ac:dyDescent="0.2">
      <c r="A267" s="160"/>
      <c r="B267" s="92" t="s">
        <v>96</v>
      </c>
      <c r="C267" s="54" t="s">
        <v>108</v>
      </c>
      <c r="D267" s="51"/>
      <c r="E267" s="4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113">
        <v>46008</v>
      </c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43"/>
      <c r="AJ267" s="43"/>
      <c r="AK267" s="26"/>
      <c r="AL267" s="26"/>
      <c r="AM267" s="43"/>
      <c r="AN267" s="43"/>
      <c r="AO267" s="43"/>
      <c r="AP267" s="43"/>
      <c r="AQ267" s="7">
        <f t="shared" si="72"/>
        <v>46008</v>
      </c>
      <c r="AR267" s="82">
        <f t="shared" si="75"/>
        <v>68</v>
      </c>
      <c r="AS267" s="8">
        <f t="shared" si="73"/>
        <v>676.58823529411768</v>
      </c>
    </row>
    <row r="268" spans="1:45" x14ac:dyDescent="0.2">
      <c r="A268" s="160"/>
      <c r="B268" s="92" t="s">
        <v>34</v>
      </c>
      <c r="C268" s="54" t="s">
        <v>108</v>
      </c>
      <c r="D268" s="53"/>
      <c r="E268" s="4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113">
        <v>46019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43"/>
      <c r="AJ268" s="43"/>
      <c r="AK268" s="26"/>
      <c r="AL268" s="26"/>
      <c r="AM268" s="43"/>
      <c r="AN268" s="43"/>
      <c r="AO268" s="43"/>
      <c r="AP268" s="43"/>
      <c r="AQ268" s="7">
        <f t="shared" si="72"/>
        <v>46019</v>
      </c>
      <c r="AR268" s="82">
        <f>34*1</f>
        <v>34</v>
      </c>
      <c r="AS268" s="8">
        <f t="shared" si="73"/>
        <v>1353.5</v>
      </c>
    </row>
    <row r="269" spans="1:45" x14ac:dyDescent="0.2">
      <c r="A269" s="160"/>
      <c r="B269" s="92" t="s">
        <v>33</v>
      </c>
      <c r="C269" s="54" t="s">
        <v>108</v>
      </c>
      <c r="D269" s="53"/>
      <c r="E269" s="4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43"/>
      <c r="AJ269" s="43"/>
      <c r="AK269" s="26"/>
      <c r="AL269" s="26"/>
      <c r="AM269" s="43"/>
      <c r="AN269" s="43"/>
      <c r="AO269" s="43"/>
      <c r="AP269" s="43"/>
      <c r="AQ269" s="7">
        <f t="shared" si="72"/>
        <v>0</v>
      </c>
      <c r="AR269" s="82">
        <f>34*2</f>
        <v>68</v>
      </c>
      <c r="AS269" s="8">
        <f t="shared" si="73"/>
        <v>0</v>
      </c>
    </row>
    <row r="270" spans="1:45" x14ac:dyDescent="0.2">
      <c r="A270" s="160"/>
      <c r="B270" s="93" t="s">
        <v>36</v>
      </c>
      <c r="C270" s="54" t="s">
        <v>108</v>
      </c>
      <c r="D270" s="53"/>
      <c r="E270" s="4"/>
      <c r="F270" s="26"/>
      <c r="G270" s="26"/>
      <c r="H270" s="26"/>
      <c r="I270" s="26"/>
      <c r="J270" s="113">
        <v>45967</v>
      </c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43"/>
      <c r="AJ270" s="43"/>
      <c r="AK270" s="26"/>
      <c r="AL270" s="26"/>
      <c r="AM270" s="43"/>
      <c r="AN270" s="43"/>
      <c r="AO270" s="43"/>
      <c r="AP270" s="43"/>
      <c r="AQ270" s="7">
        <f t="shared" si="72"/>
        <v>45967</v>
      </c>
      <c r="AR270" s="82">
        <f>34*1</f>
        <v>34</v>
      </c>
      <c r="AS270" s="8">
        <f t="shared" si="73"/>
        <v>1351.9705882352941</v>
      </c>
    </row>
    <row r="271" spans="1:45" x14ac:dyDescent="0.2">
      <c r="A271" s="160"/>
      <c r="B271" s="93" t="s">
        <v>28</v>
      </c>
      <c r="C271" s="54" t="s">
        <v>108</v>
      </c>
      <c r="D271" s="53"/>
      <c r="E271" s="4"/>
      <c r="F271" s="26"/>
      <c r="G271" s="26"/>
      <c r="H271" s="26"/>
      <c r="I271" s="26"/>
      <c r="J271" s="26"/>
      <c r="K271" s="113">
        <v>45942</v>
      </c>
      <c r="L271" s="26"/>
      <c r="M271" s="26"/>
      <c r="N271" s="26"/>
      <c r="O271" s="109" t="s">
        <v>166</v>
      </c>
      <c r="P271" s="26"/>
      <c r="Q271" s="26"/>
      <c r="R271" s="113">
        <v>45993</v>
      </c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43"/>
      <c r="AJ271" s="43"/>
      <c r="AK271" s="26"/>
      <c r="AL271" s="26"/>
      <c r="AM271" s="43"/>
      <c r="AN271" s="43"/>
      <c r="AO271" s="43"/>
      <c r="AP271" s="43"/>
      <c r="AQ271" s="7">
        <f t="shared" si="72"/>
        <v>91935</v>
      </c>
      <c r="AR271" s="82">
        <f t="shared" ref="AR271" si="76">34*1</f>
        <v>34</v>
      </c>
      <c r="AS271" s="8">
        <f t="shared" si="73"/>
        <v>2703.9705882352941</v>
      </c>
    </row>
    <row r="272" spans="1:45" x14ac:dyDescent="0.2">
      <c r="A272" s="160"/>
      <c r="B272" s="92" t="s">
        <v>27</v>
      </c>
      <c r="C272" s="54" t="s">
        <v>108</v>
      </c>
      <c r="D272" s="53"/>
      <c r="E272" s="4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113">
        <v>45987</v>
      </c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43"/>
      <c r="AJ272" s="43"/>
      <c r="AK272" s="26"/>
      <c r="AL272" s="26"/>
      <c r="AM272" s="43"/>
      <c r="AN272" s="43"/>
      <c r="AO272" s="43"/>
      <c r="AP272" s="43"/>
      <c r="AQ272" s="7">
        <f t="shared" si="72"/>
        <v>45987</v>
      </c>
      <c r="AR272" s="82">
        <f>34*2</f>
        <v>68</v>
      </c>
      <c r="AS272" s="8">
        <f t="shared" si="73"/>
        <v>676.27941176470586</v>
      </c>
    </row>
    <row r="273" spans="1:45" x14ac:dyDescent="0.2">
      <c r="A273" s="160"/>
      <c r="B273" s="92" t="s">
        <v>31</v>
      </c>
      <c r="C273" s="54" t="s">
        <v>108</v>
      </c>
      <c r="D273" s="53"/>
      <c r="E273" s="4"/>
      <c r="F273" s="26"/>
      <c r="G273" s="26"/>
      <c r="H273" s="26"/>
      <c r="I273" s="26"/>
      <c r="J273" s="26"/>
      <c r="K273" s="26"/>
      <c r="L273" s="26"/>
      <c r="M273" s="26"/>
      <c r="N273" s="26"/>
      <c r="O273" s="109" t="s">
        <v>132</v>
      </c>
      <c r="P273" s="26"/>
      <c r="Q273" s="26"/>
      <c r="R273" s="26"/>
      <c r="S273" s="26"/>
      <c r="T273" s="113">
        <v>45985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43"/>
      <c r="AJ273" s="43"/>
      <c r="AK273" s="26"/>
      <c r="AL273" s="26"/>
      <c r="AM273" s="43"/>
      <c r="AN273" s="43"/>
      <c r="AO273" s="43"/>
      <c r="AP273" s="43"/>
      <c r="AQ273" s="7">
        <f t="shared" si="72"/>
        <v>45985</v>
      </c>
      <c r="AR273" s="82">
        <f>34*4</f>
        <v>136</v>
      </c>
      <c r="AS273" s="8">
        <f t="shared" si="73"/>
        <v>338.125</v>
      </c>
    </row>
    <row r="274" spans="1:45" x14ac:dyDescent="0.2">
      <c r="A274" s="160"/>
      <c r="B274" s="92" t="s">
        <v>29</v>
      </c>
      <c r="C274" s="54" t="s">
        <v>108</v>
      </c>
      <c r="D274" s="53"/>
      <c r="E274" s="4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43"/>
      <c r="AJ274" s="43"/>
      <c r="AK274" s="26"/>
      <c r="AL274" s="26"/>
      <c r="AM274" s="43"/>
      <c r="AN274" s="43"/>
      <c r="AO274" s="43"/>
      <c r="AP274" s="43"/>
      <c r="AQ274" s="7">
        <f t="shared" si="72"/>
        <v>0</v>
      </c>
      <c r="AR274" s="82">
        <f>34*1</f>
        <v>34</v>
      </c>
      <c r="AS274" s="8">
        <f t="shared" si="73"/>
        <v>0</v>
      </c>
    </row>
    <row r="275" spans="1:45" ht="39" customHeight="1" x14ac:dyDescent="0.2">
      <c r="A275" s="160"/>
      <c r="B275" s="93" t="s">
        <v>102</v>
      </c>
      <c r="C275" s="54" t="s">
        <v>108</v>
      </c>
      <c r="D275" s="53"/>
      <c r="E275" s="4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43"/>
      <c r="AJ275" s="43"/>
      <c r="AK275" s="26"/>
      <c r="AL275" s="26"/>
      <c r="AM275" s="43"/>
      <c r="AN275" s="43"/>
      <c r="AO275" s="43"/>
      <c r="AP275" s="43"/>
      <c r="AQ275" s="7">
        <f t="shared" si="72"/>
        <v>0</v>
      </c>
      <c r="AR275" s="82">
        <f t="shared" ref="AR275" si="77">34*1</f>
        <v>34</v>
      </c>
      <c r="AS275" s="8">
        <f t="shared" si="73"/>
        <v>0</v>
      </c>
    </row>
    <row r="276" spans="1:45" ht="24" customHeight="1" x14ac:dyDescent="0.2">
      <c r="A276" s="160"/>
      <c r="B276" s="93" t="s">
        <v>70</v>
      </c>
      <c r="C276" s="54" t="s">
        <v>108</v>
      </c>
      <c r="D276" s="53"/>
      <c r="E276" s="4"/>
      <c r="F276" s="26"/>
      <c r="G276" s="26"/>
      <c r="H276" s="113">
        <v>45926</v>
      </c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43"/>
      <c r="AJ276" s="43"/>
      <c r="AK276" s="26"/>
      <c r="AL276" s="26"/>
      <c r="AM276" s="43"/>
      <c r="AN276" s="43"/>
      <c r="AO276" s="43"/>
      <c r="AP276" s="43"/>
      <c r="AQ276" s="7">
        <f t="shared" si="72"/>
        <v>45926</v>
      </c>
      <c r="AR276" s="82">
        <f>34*2</f>
        <v>68</v>
      </c>
      <c r="AS276" s="8">
        <f t="shared" si="73"/>
        <v>675.38235294117646</v>
      </c>
    </row>
    <row r="277" spans="1:45" ht="28.5" customHeight="1" x14ac:dyDescent="0.2">
      <c r="A277" s="160"/>
      <c r="B277" s="92" t="s">
        <v>110</v>
      </c>
      <c r="C277" s="54" t="s">
        <v>108</v>
      </c>
      <c r="D277" s="53"/>
      <c r="E277" s="4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43"/>
      <c r="AJ277" s="43"/>
      <c r="AK277" s="26"/>
      <c r="AL277" s="26"/>
      <c r="AM277" s="43"/>
      <c r="AN277" s="43"/>
      <c r="AO277" s="43"/>
      <c r="AP277" s="43"/>
      <c r="AQ277" s="7">
        <f t="shared" si="72"/>
        <v>0</v>
      </c>
      <c r="AR277" s="82">
        <f>34*1</f>
        <v>34</v>
      </c>
      <c r="AS277" s="8">
        <f t="shared" si="73"/>
        <v>0</v>
      </c>
    </row>
    <row r="278" spans="1:45" ht="23.25" customHeight="1" x14ac:dyDescent="0.2">
      <c r="A278" s="68"/>
      <c r="B278" s="69"/>
      <c r="C278" s="69"/>
      <c r="D278" s="69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8"/>
      <c r="AN278" s="68"/>
      <c r="AO278" s="68"/>
      <c r="AP278" s="68"/>
      <c r="AQ278" s="68"/>
      <c r="AR278" s="68"/>
      <c r="AS278" s="68"/>
    </row>
    <row r="279" spans="1:45" ht="124.5" customHeight="1" x14ac:dyDescent="0.2">
      <c r="A279" s="164" t="s">
        <v>41</v>
      </c>
      <c r="B279" s="165"/>
      <c r="C279" s="165"/>
      <c r="D279" s="166"/>
      <c r="E279" s="127" t="s">
        <v>39</v>
      </c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7"/>
      <c r="AG279" s="127"/>
      <c r="AH279" s="127"/>
      <c r="AI279" s="127"/>
      <c r="AJ279" s="127"/>
      <c r="AK279" s="127"/>
      <c r="AL279" s="127"/>
      <c r="AM279" s="127"/>
      <c r="AN279" s="127"/>
      <c r="AO279" s="127"/>
      <c r="AP279" s="127"/>
      <c r="AQ279" s="161" t="s">
        <v>19</v>
      </c>
      <c r="AR279" s="161" t="s">
        <v>21</v>
      </c>
      <c r="AS279" s="162" t="s">
        <v>20</v>
      </c>
    </row>
    <row r="280" spans="1:45" ht="12" customHeight="1" x14ac:dyDescent="0.2">
      <c r="A280" s="139" t="s">
        <v>0</v>
      </c>
      <c r="B280" s="155"/>
      <c r="C280" s="140"/>
      <c r="D280" s="22" t="s">
        <v>17</v>
      </c>
      <c r="E280" s="126" t="s">
        <v>1</v>
      </c>
      <c r="F280" s="126"/>
      <c r="G280" s="126"/>
      <c r="H280" s="126"/>
      <c r="I280" s="126" t="s">
        <v>2</v>
      </c>
      <c r="J280" s="126"/>
      <c r="K280" s="126"/>
      <c r="L280" s="126"/>
      <c r="M280" s="126" t="s">
        <v>3</v>
      </c>
      <c r="N280" s="126"/>
      <c r="O280" s="126"/>
      <c r="P280" s="126"/>
      <c r="Q280" s="126" t="s">
        <v>4</v>
      </c>
      <c r="R280" s="126"/>
      <c r="S280" s="126"/>
      <c r="T280" s="126"/>
      <c r="U280" s="126" t="s">
        <v>5</v>
      </c>
      <c r="V280" s="126"/>
      <c r="W280" s="126"/>
      <c r="X280" s="126" t="s">
        <v>6</v>
      </c>
      <c r="Y280" s="126"/>
      <c r="Z280" s="126"/>
      <c r="AA280" s="126"/>
      <c r="AB280" s="126" t="s">
        <v>7</v>
      </c>
      <c r="AC280" s="126"/>
      <c r="AD280" s="126"/>
      <c r="AE280" s="126" t="s">
        <v>8</v>
      </c>
      <c r="AF280" s="126"/>
      <c r="AG280" s="126"/>
      <c r="AH280" s="126"/>
      <c r="AI280" s="126"/>
      <c r="AJ280" s="126" t="s">
        <v>9</v>
      </c>
      <c r="AK280" s="126"/>
      <c r="AL280" s="126"/>
      <c r="AM280" s="126" t="s">
        <v>10</v>
      </c>
      <c r="AN280" s="126"/>
      <c r="AO280" s="126"/>
      <c r="AP280" s="126"/>
      <c r="AQ280" s="161"/>
      <c r="AR280" s="161"/>
      <c r="AS280" s="162"/>
    </row>
    <row r="281" spans="1:45" hidden="1" x14ac:dyDescent="0.2">
      <c r="A281" s="141"/>
      <c r="B281" s="156"/>
      <c r="C281" s="142"/>
      <c r="D281" s="22" t="s">
        <v>18</v>
      </c>
      <c r="E281" s="5">
        <v>1</v>
      </c>
      <c r="F281" s="5">
        <v>2</v>
      </c>
      <c r="G281" s="5">
        <v>3</v>
      </c>
      <c r="H281" s="5">
        <v>4</v>
      </c>
      <c r="I281" s="5">
        <v>5</v>
      </c>
      <c r="J281" s="5">
        <v>6</v>
      </c>
      <c r="K281" s="5">
        <v>7</v>
      </c>
      <c r="L281" s="5">
        <v>8</v>
      </c>
      <c r="M281" s="5">
        <v>9</v>
      </c>
      <c r="N281" s="5">
        <v>10</v>
      </c>
      <c r="O281" s="5">
        <v>11</v>
      </c>
      <c r="P281" s="5">
        <v>12</v>
      </c>
      <c r="Q281" s="5">
        <v>13</v>
      </c>
      <c r="R281" s="5">
        <v>14</v>
      </c>
      <c r="S281" s="5">
        <v>15</v>
      </c>
      <c r="T281" s="5">
        <v>16</v>
      </c>
      <c r="U281" s="5">
        <v>17</v>
      </c>
      <c r="V281" s="5">
        <v>18</v>
      </c>
      <c r="W281" s="5">
        <v>19</v>
      </c>
      <c r="X281" s="5">
        <v>20</v>
      </c>
      <c r="Y281" s="5">
        <v>21</v>
      </c>
      <c r="Z281" s="5">
        <v>22</v>
      </c>
      <c r="AA281" s="5">
        <v>23</v>
      </c>
      <c r="AB281" s="5">
        <v>24</v>
      </c>
      <c r="AC281" s="5">
        <v>25</v>
      </c>
      <c r="AD281" s="5">
        <v>26</v>
      </c>
      <c r="AE281" s="5">
        <v>27</v>
      </c>
      <c r="AF281" s="5">
        <v>28</v>
      </c>
      <c r="AG281" s="5">
        <v>29</v>
      </c>
      <c r="AH281" s="5">
        <v>30</v>
      </c>
      <c r="AI281" s="5">
        <v>31</v>
      </c>
      <c r="AJ281" s="5">
        <v>32</v>
      </c>
      <c r="AK281" s="5">
        <v>33</v>
      </c>
      <c r="AL281" s="5">
        <v>34</v>
      </c>
      <c r="AM281" s="5">
        <v>35</v>
      </c>
      <c r="AN281" s="5">
        <v>36</v>
      </c>
      <c r="AO281" s="5">
        <v>37</v>
      </c>
      <c r="AP281" s="5">
        <v>38</v>
      </c>
      <c r="AQ281" s="161"/>
      <c r="AR281" s="161"/>
      <c r="AS281" s="162"/>
    </row>
    <row r="282" spans="1:45" ht="25.5" x14ac:dyDescent="0.2">
      <c r="A282" s="160" t="s">
        <v>24</v>
      </c>
      <c r="B282" s="92" t="s">
        <v>13</v>
      </c>
      <c r="C282" s="59" t="s">
        <v>111</v>
      </c>
      <c r="D282" s="53"/>
      <c r="E282" s="26"/>
      <c r="F282" s="26"/>
      <c r="G282" s="109" t="s">
        <v>169</v>
      </c>
      <c r="H282" s="26"/>
      <c r="I282" s="26"/>
      <c r="J282" s="26"/>
      <c r="K282" s="113">
        <v>45943</v>
      </c>
      <c r="L282" s="26"/>
      <c r="M282" s="26"/>
      <c r="N282" s="26"/>
      <c r="O282" s="26"/>
      <c r="P282" s="113">
        <v>45985</v>
      </c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43"/>
      <c r="AN282" s="43"/>
      <c r="AO282" s="43"/>
      <c r="AP282" s="43"/>
      <c r="AQ282" s="7">
        <f t="shared" ref="AQ282:AQ296" si="78">SUM(E282:AP282)</f>
        <v>91928</v>
      </c>
      <c r="AR282" s="82">
        <f>34*2</f>
        <v>68</v>
      </c>
      <c r="AS282" s="8">
        <f t="shared" ref="AS282:AS296" si="79">AQ282/AR282</f>
        <v>1351.8823529411766</v>
      </c>
    </row>
    <row r="283" spans="1:45" x14ac:dyDescent="0.2">
      <c r="A283" s="160"/>
      <c r="B283" s="92" t="s">
        <v>26</v>
      </c>
      <c r="C283" s="59" t="s">
        <v>111</v>
      </c>
      <c r="D283" s="53"/>
      <c r="E283" s="26"/>
      <c r="F283" s="26"/>
      <c r="G283" s="26"/>
      <c r="H283" s="113">
        <v>45924</v>
      </c>
      <c r="I283" s="26"/>
      <c r="J283" s="26"/>
      <c r="K283" s="26"/>
      <c r="L283" s="113">
        <v>45952</v>
      </c>
      <c r="M283" s="26"/>
      <c r="N283" s="26"/>
      <c r="O283" s="96"/>
      <c r="P283" s="26"/>
      <c r="Q283" s="115">
        <v>45994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43"/>
      <c r="AN283" s="43"/>
      <c r="AO283" s="43"/>
      <c r="AP283" s="43"/>
      <c r="AQ283" s="7">
        <f t="shared" si="78"/>
        <v>137870</v>
      </c>
      <c r="AR283" s="82">
        <f>34*3</f>
        <v>102</v>
      </c>
      <c r="AS283" s="8">
        <f t="shared" si="79"/>
        <v>1351.6666666666667</v>
      </c>
    </row>
    <row r="284" spans="1:45" x14ac:dyDescent="0.2">
      <c r="A284" s="160"/>
      <c r="B284" s="92" t="s">
        <v>12</v>
      </c>
      <c r="C284" s="59" t="s">
        <v>111</v>
      </c>
      <c r="D284" s="58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113">
        <v>46001</v>
      </c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43"/>
      <c r="AN284" s="43"/>
      <c r="AO284" s="43"/>
      <c r="AP284" s="43"/>
      <c r="AQ284" s="7">
        <f t="shared" si="78"/>
        <v>46001</v>
      </c>
      <c r="AR284" s="82">
        <f t="shared" ref="AR284" si="80">34*3</f>
        <v>102</v>
      </c>
      <c r="AS284" s="8">
        <f t="shared" si="79"/>
        <v>450.99019607843138</v>
      </c>
    </row>
    <row r="285" spans="1:45" ht="12.75" customHeight="1" x14ac:dyDescent="0.2">
      <c r="A285" s="160"/>
      <c r="B285" s="92" t="s">
        <v>109</v>
      </c>
      <c r="C285" s="59" t="s">
        <v>111</v>
      </c>
      <c r="D285" s="53"/>
      <c r="E285" s="26"/>
      <c r="F285" s="26"/>
      <c r="G285" s="26"/>
      <c r="H285" s="44"/>
      <c r="I285" s="42"/>
      <c r="J285" s="26"/>
      <c r="K285" s="113">
        <v>45945</v>
      </c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43"/>
      <c r="AN285" s="43"/>
      <c r="AO285" s="43"/>
      <c r="AP285" s="43"/>
      <c r="AQ285" s="7">
        <f t="shared" si="78"/>
        <v>45945</v>
      </c>
      <c r="AR285" s="82">
        <f>34*4</f>
        <v>136</v>
      </c>
      <c r="AS285" s="8">
        <f t="shared" si="79"/>
        <v>337.83088235294116</v>
      </c>
    </row>
    <row r="286" spans="1:45" x14ac:dyDescent="0.2">
      <c r="A286" s="160"/>
      <c r="B286" s="92" t="s">
        <v>95</v>
      </c>
      <c r="C286" s="59" t="s">
        <v>111</v>
      </c>
      <c r="D286" s="53"/>
      <c r="E286" s="26"/>
      <c r="F286" s="26"/>
      <c r="G286" s="26"/>
      <c r="H286" s="26"/>
      <c r="I286" s="26"/>
      <c r="J286" s="26"/>
      <c r="K286" s="26"/>
      <c r="L286" s="26"/>
      <c r="M286" s="26"/>
      <c r="N286" s="113">
        <v>45974</v>
      </c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43"/>
      <c r="AJ286" s="43"/>
      <c r="AK286" s="26"/>
      <c r="AL286" s="26"/>
      <c r="AM286" s="43"/>
      <c r="AN286" s="43"/>
      <c r="AO286" s="43"/>
      <c r="AP286" s="43"/>
      <c r="AQ286" s="7">
        <f t="shared" si="78"/>
        <v>45974</v>
      </c>
      <c r="AR286" s="82">
        <f>34*3</f>
        <v>102</v>
      </c>
      <c r="AS286" s="8">
        <f t="shared" si="79"/>
        <v>450.72549019607845</v>
      </c>
    </row>
    <row r="287" spans="1:45" ht="12.75" customHeight="1" x14ac:dyDescent="0.2">
      <c r="A287" s="160"/>
      <c r="B287" s="92" t="s">
        <v>96</v>
      </c>
      <c r="C287" s="59" t="s">
        <v>111</v>
      </c>
      <c r="D287" s="53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113">
        <v>45989</v>
      </c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43"/>
      <c r="AJ287" s="43"/>
      <c r="AK287" s="26"/>
      <c r="AL287" s="26"/>
      <c r="AM287" s="43"/>
      <c r="AN287" s="43"/>
      <c r="AO287" s="43"/>
      <c r="AP287" s="43"/>
      <c r="AQ287" s="7">
        <f t="shared" si="78"/>
        <v>45989</v>
      </c>
      <c r="AR287" s="82">
        <f>34*1</f>
        <v>34</v>
      </c>
      <c r="AS287" s="8">
        <f t="shared" si="79"/>
        <v>1352.6176470588234</v>
      </c>
    </row>
    <row r="288" spans="1:45" x14ac:dyDescent="0.2">
      <c r="A288" s="160"/>
      <c r="B288" s="92" t="s">
        <v>34</v>
      </c>
      <c r="C288" s="59" t="s">
        <v>111</v>
      </c>
      <c r="D288" s="53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113">
        <v>46007</v>
      </c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43"/>
      <c r="AJ288" s="43"/>
      <c r="AK288" s="26"/>
      <c r="AL288" s="26"/>
      <c r="AM288" s="43"/>
      <c r="AN288" s="43"/>
      <c r="AO288" s="43"/>
      <c r="AP288" s="43"/>
      <c r="AQ288" s="7">
        <f t="shared" si="78"/>
        <v>46007</v>
      </c>
      <c r="AR288" s="82">
        <f t="shared" ref="AR288" si="81">34*1</f>
        <v>34</v>
      </c>
      <c r="AS288" s="8">
        <f t="shared" si="79"/>
        <v>1353.1470588235295</v>
      </c>
    </row>
    <row r="289" spans="1:45" x14ac:dyDescent="0.2">
      <c r="A289" s="160"/>
      <c r="B289" s="92" t="s">
        <v>33</v>
      </c>
      <c r="C289" s="59" t="s">
        <v>111</v>
      </c>
      <c r="D289" s="53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113">
        <v>46000</v>
      </c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43"/>
      <c r="AJ289" s="43"/>
      <c r="AK289" s="26"/>
      <c r="AL289" s="26"/>
      <c r="AM289" s="43"/>
      <c r="AN289" s="43"/>
      <c r="AO289" s="43"/>
      <c r="AP289" s="43"/>
      <c r="AQ289" s="7">
        <f t="shared" si="78"/>
        <v>46000</v>
      </c>
      <c r="AR289" s="82">
        <f>34*2</f>
        <v>68</v>
      </c>
      <c r="AS289" s="8">
        <f t="shared" si="79"/>
        <v>676.47058823529414</v>
      </c>
    </row>
    <row r="290" spans="1:45" x14ac:dyDescent="0.2">
      <c r="A290" s="160"/>
      <c r="B290" s="93" t="s">
        <v>36</v>
      </c>
      <c r="C290" s="59" t="s">
        <v>111</v>
      </c>
      <c r="D290" s="53"/>
      <c r="E290" s="26"/>
      <c r="F290" s="26"/>
      <c r="G290" s="26"/>
      <c r="H290" s="26"/>
      <c r="I290" s="26"/>
      <c r="J290" s="26"/>
      <c r="K290" s="26"/>
      <c r="L290" s="113">
        <v>45951</v>
      </c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43"/>
      <c r="AJ290" s="43"/>
      <c r="AK290" s="26"/>
      <c r="AL290" s="26"/>
      <c r="AM290" s="43"/>
      <c r="AN290" s="43"/>
      <c r="AO290" s="43"/>
      <c r="AP290" s="43"/>
      <c r="AQ290" s="7">
        <f t="shared" si="78"/>
        <v>45951</v>
      </c>
      <c r="AR290" s="82">
        <f>34*1</f>
        <v>34</v>
      </c>
      <c r="AS290" s="8">
        <f t="shared" si="79"/>
        <v>1351.5</v>
      </c>
    </row>
    <row r="291" spans="1:45" x14ac:dyDescent="0.2">
      <c r="A291" s="160"/>
      <c r="B291" s="93" t="s">
        <v>28</v>
      </c>
      <c r="C291" s="59" t="s">
        <v>111</v>
      </c>
      <c r="D291" s="53"/>
      <c r="E291" s="26"/>
      <c r="F291" s="26"/>
      <c r="G291" s="26"/>
      <c r="H291" s="26"/>
      <c r="I291" s="26"/>
      <c r="J291" s="26"/>
      <c r="K291" s="113">
        <v>45942</v>
      </c>
      <c r="L291" s="26"/>
      <c r="M291" s="26"/>
      <c r="N291" s="113">
        <v>45973</v>
      </c>
      <c r="O291" s="26"/>
      <c r="P291" s="26"/>
      <c r="Q291" s="113">
        <v>45963</v>
      </c>
      <c r="R291" s="113">
        <v>46010</v>
      </c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43"/>
      <c r="AJ291" s="43"/>
      <c r="AK291" s="26"/>
      <c r="AL291" s="26"/>
      <c r="AM291" s="43"/>
      <c r="AN291" s="43"/>
      <c r="AO291" s="43"/>
      <c r="AP291" s="43"/>
      <c r="AQ291" s="7">
        <f t="shared" si="78"/>
        <v>183888</v>
      </c>
      <c r="AR291" s="82">
        <f t="shared" ref="AR291" si="82">34*1</f>
        <v>34</v>
      </c>
      <c r="AS291" s="8">
        <f t="shared" si="79"/>
        <v>5408.4705882352937</v>
      </c>
    </row>
    <row r="292" spans="1:45" x14ac:dyDescent="0.2">
      <c r="A292" s="160"/>
      <c r="B292" s="92" t="s">
        <v>27</v>
      </c>
      <c r="C292" s="59" t="s">
        <v>111</v>
      </c>
      <c r="D292" s="53"/>
      <c r="E292" s="26"/>
      <c r="F292" s="26"/>
      <c r="G292" s="26"/>
      <c r="H292" s="26"/>
      <c r="I292" s="26"/>
      <c r="J292" s="26"/>
      <c r="K292" s="26"/>
      <c r="L292" s="113">
        <v>45950</v>
      </c>
      <c r="M292" s="26"/>
      <c r="N292" s="26"/>
      <c r="O292" s="109" t="s">
        <v>170</v>
      </c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43"/>
      <c r="AJ292" s="43"/>
      <c r="AK292" s="26"/>
      <c r="AL292" s="26"/>
      <c r="AM292" s="43"/>
      <c r="AN292" s="43"/>
      <c r="AO292" s="43"/>
      <c r="AP292" s="43"/>
      <c r="AQ292" s="7">
        <f t="shared" si="78"/>
        <v>45950</v>
      </c>
      <c r="AR292" s="84">
        <f>34*2</f>
        <v>68</v>
      </c>
      <c r="AS292" s="8">
        <f t="shared" si="79"/>
        <v>675.73529411764707</v>
      </c>
    </row>
    <row r="293" spans="1:45" x14ac:dyDescent="0.2">
      <c r="A293" s="160"/>
      <c r="B293" s="92" t="s">
        <v>31</v>
      </c>
      <c r="C293" s="59" t="s">
        <v>111</v>
      </c>
      <c r="D293" s="53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113">
        <v>46016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43"/>
      <c r="AJ293" s="43"/>
      <c r="AK293" s="26"/>
      <c r="AL293" s="26"/>
      <c r="AM293" s="43"/>
      <c r="AN293" s="43"/>
      <c r="AO293" s="43"/>
      <c r="AP293" s="43"/>
      <c r="AQ293" s="7">
        <f t="shared" si="78"/>
        <v>46016</v>
      </c>
      <c r="AR293" s="84">
        <f>34*1.5</f>
        <v>51</v>
      </c>
      <c r="AS293" s="8">
        <f t="shared" si="79"/>
        <v>902.27450980392155</v>
      </c>
    </row>
    <row r="294" spans="1:45" x14ac:dyDescent="0.2">
      <c r="A294" s="160"/>
      <c r="B294" s="92" t="s">
        <v>29</v>
      </c>
      <c r="C294" s="59" t="s">
        <v>111</v>
      </c>
      <c r="D294" s="53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43"/>
      <c r="AJ294" s="43"/>
      <c r="AK294" s="26"/>
      <c r="AL294" s="26"/>
      <c r="AM294" s="43"/>
      <c r="AN294" s="43"/>
      <c r="AO294" s="43"/>
      <c r="AP294" s="43"/>
      <c r="AQ294" s="7">
        <f t="shared" si="78"/>
        <v>0</v>
      </c>
      <c r="AR294" s="82">
        <f>34*1</f>
        <v>34</v>
      </c>
      <c r="AS294" s="8">
        <f t="shared" si="79"/>
        <v>0</v>
      </c>
    </row>
    <row r="295" spans="1:45" ht="36.75" customHeight="1" x14ac:dyDescent="0.2">
      <c r="A295" s="160"/>
      <c r="B295" s="93" t="s">
        <v>102</v>
      </c>
      <c r="C295" s="59" t="s">
        <v>111</v>
      </c>
      <c r="D295" s="53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43"/>
      <c r="AJ295" s="43"/>
      <c r="AK295" s="26"/>
      <c r="AL295" s="26"/>
      <c r="AM295" s="43"/>
      <c r="AN295" s="43"/>
      <c r="AO295" s="43"/>
      <c r="AP295" s="43"/>
      <c r="AQ295" s="7">
        <f t="shared" si="78"/>
        <v>0</v>
      </c>
      <c r="AR295" s="82">
        <f t="shared" ref="AR295" si="83">34*1</f>
        <v>34</v>
      </c>
      <c r="AS295" s="8">
        <f t="shared" si="79"/>
        <v>0</v>
      </c>
    </row>
    <row r="296" spans="1:45" ht="30" customHeight="1" x14ac:dyDescent="0.2">
      <c r="A296" s="160"/>
      <c r="B296" s="93" t="s">
        <v>70</v>
      </c>
      <c r="C296" s="59" t="s">
        <v>111</v>
      </c>
      <c r="D296" s="53"/>
      <c r="E296" s="26"/>
      <c r="F296" s="26"/>
      <c r="G296" s="26"/>
      <c r="H296" s="113">
        <v>45925</v>
      </c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43"/>
      <c r="AJ296" s="43"/>
      <c r="AK296" s="26"/>
      <c r="AL296" s="26"/>
      <c r="AM296" s="43"/>
      <c r="AN296" s="43"/>
      <c r="AO296" s="43"/>
      <c r="AP296" s="43"/>
      <c r="AQ296" s="7">
        <f t="shared" si="78"/>
        <v>45925</v>
      </c>
      <c r="AR296" s="82">
        <f>34*2</f>
        <v>68</v>
      </c>
      <c r="AS296" s="8">
        <f t="shared" si="79"/>
        <v>675.36764705882354</v>
      </c>
    </row>
    <row r="297" spans="1:45" ht="18.75" customHeight="1" x14ac:dyDescent="0.2">
      <c r="A297" s="68"/>
      <c r="B297" s="69"/>
      <c r="C297" s="69"/>
      <c r="D297" s="69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8"/>
      <c r="AN297" s="68"/>
      <c r="AO297" s="68"/>
      <c r="AP297" s="68"/>
      <c r="AQ297" s="68"/>
      <c r="AR297" s="68"/>
      <c r="AS297" s="68"/>
    </row>
  </sheetData>
  <mergeCells count="284">
    <mergeCell ref="A262:A277"/>
    <mergeCell ref="B235:B236"/>
    <mergeCell ref="B237:B238"/>
    <mergeCell ref="B239:B240"/>
    <mergeCell ref="B241:B242"/>
    <mergeCell ref="A260:C261"/>
    <mergeCell ref="A259:D259"/>
    <mergeCell ref="B243:B244"/>
    <mergeCell ref="B245:B246"/>
    <mergeCell ref="B247:B248"/>
    <mergeCell ref="B249:B250"/>
    <mergeCell ref="B251:B253"/>
    <mergeCell ref="B254:B255"/>
    <mergeCell ref="B256:B257"/>
    <mergeCell ref="B183:B184"/>
    <mergeCell ref="B189:B190"/>
    <mergeCell ref="B209:B210"/>
    <mergeCell ref="B211:B212"/>
    <mergeCell ref="B213:B214"/>
    <mergeCell ref="B215:B216"/>
    <mergeCell ref="B217:B218"/>
    <mergeCell ref="B231:B232"/>
    <mergeCell ref="B233:B234"/>
    <mergeCell ref="B130:B131"/>
    <mergeCell ref="B132:B133"/>
    <mergeCell ref="B134:B135"/>
    <mergeCell ref="B146:B147"/>
    <mergeCell ref="B148:B149"/>
    <mergeCell ref="B179:B180"/>
    <mergeCell ref="B181:B182"/>
    <mergeCell ref="B169:B170"/>
    <mergeCell ref="B171:B172"/>
    <mergeCell ref="B173:B174"/>
    <mergeCell ref="B175:B176"/>
    <mergeCell ref="B177:B178"/>
    <mergeCell ref="B161:B162"/>
    <mergeCell ref="B163:B164"/>
    <mergeCell ref="B165:B166"/>
    <mergeCell ref="B167:B168"/>
    <mergeCell ref="B154:B155"/>
    <mergeCell ref="B136:B137"/>
    <mergeCell ref="B138:B139"/>
    <mergeCell ref="B140:B141"/>
    <mergeCell ref="B142:B143"/>
    <mergeCell ref="B144:B145"/>
    <mergeCell ref="A125:D125"/>
    <mergeCell ref="E125:AP125"/>
    <mergeCell ref="A44:A70"/>
    <mergeCell ref="B44:B46"/>
    <mergeCell ref="B47:B49"/>
    <mergeCell ref="B50:B52"/>
    <mergeCell ref="B53:B55"/>
    <mergeCell ref="A100:C101"/>
    <mergeCell ref="B56:B58"/>
    <mergeCell ref="B59:B61"/>
    <mergeCell ref="B62:B64"/>
    <mergeCell ref="B68:B70"/>
    <mergeCell ref="B77:B78"/>
    <mergeCell ref="A154:A184"/>
    <mergeCell ref="B156:B158"/>
    <mergeCell ref="B159:B160"/>
    <mergeCell ref="A128:A149"/>
    <mergeCell ref="B128:B129"/>
    <mergeCell ref="B16:B18"/>
    <mergeCell ref="Q42:T42"/>
    <mergeCell ref="U42:W42"/>
    <mergeCell ref="E41:AP41"/>
    <mergeCell ref="X42:AA42"/>
    <mergeCell ref="AB42:AD42"/>
    <mergeCell ref="AE42:AI42"/>
    <mergeCell ref="AJ42:AL42"/>
    <mergeCell ref="AM42:AP42"/>
    <mergeCell ref="A41:D41"/>
    <mergeCell ref="B19:B21"/>
    <mergeCell ref="B22:B24"/>
    <mergeCell ref="B25:B27"/>
    <mergeCell ref="B28:B30"/>
    <mergeCell ref="B31:B33"/>
    <mergeCell ref="B34:B36"/>
    <mergeCell ref="B37:B39"/>
    <mergeCell ref="B65:B67"/>
    <mergeCell ref="A99:D99"/>
    <mergeCell ref="AQ99:AQ101"/>
    <mergeCell ref="AQ41:AQ43"/>
    <mergeCell ref="AQ72:AQ74"/>
    <mergeCell ref="U126:W126"/>
    <mergeCell ref="X126:AA126"/>
    <mergeCell ref="AB126:AD126"/>
    <mergeCell ref="AE126:AI126"/>
    <mergeCell ref="AQ125:AQ127"/>
    <mergeCell ref="AQ10:AQ12"/>
    <mergeCell ref="AM126:AP126"/>
    <mergeCell ref="AC3:AM5"/>
    <mergeCell ref="A7:B7"/>
    <mergeCell ref="C7:D7"/>
    <mergeCell ref="A124:D124"/>
    <mergeCell ref="B116:B117"/>
    <mergeCell ref="B118:B119"/>
    <mergeCell ref="B120:B121"/>
    <mergeCell ref="B114:B115"/>
    <mergeCell ref="B112:B113"/>
    <mergeCell ref="B110:B111"/>
    <mergeCell ref="B108:B109"/>
    <mergeCell ref="A102:A123"/>
    <mergeCell ref="B104:B105"/>
    <mergeCell ref="B102:B103"/>
    <mergeCell ref="B122:B123"/>
    <mergeCell ref="B106:B107"/>
    <mergeCell ref="E99:AP99"/>
    <mergeCell ref="AN3:AO5"/>
    <mergeCell ref="A13:A39"/>
    <mergeCell ref="B13:B15"/>
    <mergeCell ref="A282:A296"/>
    <mergeCell ref="AR279:AR281"/>
    <mergeCell ref="A280:C281"/>
    <mergeCell ref="A279:D279"/>
    <mergeCell ref="B4:C4"/>
    <mergeCell ref="AR72:AR74"/>
    <mergeCell ref="AS72:AS74"/>
    <mergeCell ref="A73:B74"/>
    <mergeCell ref="C73:C74"/>
    <mergeCell ref="E73:H73"/>
    <mergeCell ref="I73:L73"/>
    <mergeCell ref="M73:P73"/>
    <mergeCell ref="Q73:T73"/>
    <mergeCell ref="U73:W73"/>
    <mergeCell ref="A72:D72"/>
    <mergeCell ref="E72:AP72"/>
    <mergeCell ref="X73:AA73"/>
    <mergeCell ref="AB73:AD73"/>
    <mergeCell ref="AE73:AI73"/>
    <mergeCell ref="AJ73:AL73"/>
    <mergeCell ref="AM73:AP73"/>
    <mergeCell ref="AR41:AR43"/>
    <mergeCell ref="AS41:AS43"/>
    <mergeCell ref="A42:B43"/>
    <mergeCell ref="AS279:AS281"/>
    <mergeCell ref="E280:H280"/>
    <mergeCell ref="I280:L280"/>
    <mergeCell ref="M280:P280"/>
    <mergeCell ref="Q280:T280"/>
    <mergeCell ref="U280:W280"/>
    <mergeCell ref="X280:AA280"/>
    <mergeCell ref="AB280:AD280"/>
    <mergeCell ref="E279:AP279"/>
    <mergeCell ref="AQ279:AQ281"/>
    <mergeCell ref="AE280:AI280"/>
    <mergeCell ref="AJ280:AL280"/>
    <mergeCell ref="AM280:AP280"/>
    <mergeCell ref="AS259:AS261"/>
    <mergeCell ref="E260:H260"/>
    <mergeCell ref="I260:L260"/>
    <mergeCell ref="M260:P260"/>
    <mergeCell ref="Q260:T260"/>
    <mergeCell ref="A225:A257"/>
    <mergeCell ref="Q223:T223"/>
    <mergeCell ref="U223:W223"/>
    <mergeCell ref="X223:AA223"/>
    <mergeCell ref="AB223:AD223"/>
    <mergeCell ref="AE223:AI223"/>
    <mergeCell ref="AJ223:AL223"/>
    <mergeCell ref="U260:W260"/>
    <mergeCell ref="X260:AA260"/>
    <mergeCell ref="AB260:AD260"/>
    <mergeCell ref="AE260:AI260"/>
    <mergeCell ref="AJ260:AL260"/>
    <mergeCell ref="AM260:AP260"/>
    <mergeCell ref="E259:AP259"/>
    <mergeCell ref="AQ259:AQ261"/>
    <mergeCell ref="AR259:AR261"/>
    <mergeCell ref="B225:B226"/>
    <mergeCell ref="B227:B228"/>
    <mergeCell ref="B229:B230"/>
    <mergeCell ref="AR222:AR224"/>
    <mergeCell ref="AS222:AS224"/>
    <mergeCell ref="A223:C224"/>
    <mergeCell ref="E223:H223"/>
    <mergeCell ref="I223:L223"/>
    <mergeCell ref="M223:P223"/>
    <mergeCell ref="A189:A220"/>
    <mergeCell ref="AM223:AP223"/>
    <mergeCell ref="B195:B196"/>
    <mergeCell ref="B197:B198"/>
    <mergeCell ref="B199:B200"/>
    <mergeCell ref="B201:B202"/>
    <mergeCell ref="B203:B204"/>
    <mergeCell ref="B205:B206"/>
    <mergeCell ref="B207:B208"/>
    <mergeCell ref="B191:B192"/>
    <mergeCell ref="B193:B194"/>
    <mergeCell ref="B219:B220"/>
    <mergeCell ref="A222:D222"/>
    <mergeCell ref="AR186:AR188"/>
    <mergeCell ref="AS186:AS188"/>
    <mergeCell ref="A187:C188"/>
    <mergeCell ref="E187:H187"/>
    <mergeCell ref="I187:L187"/>
    <mergeCell ref="M187:P187"/>
    <mergeCell ref="Q187:T187"/>
    <mergeCell ref="U187:W187"/>
    <mergeCell ref="X187:AA187"/>
    <mergeCell ref="AB187:AD187"/>
    <mergeCell ref="AE187:AI187"/>
    <mergeCell ref="AJ187:AL187"/>
    <mergeCell ref="AM187:AP187"/>
    <mergeCell ref="A186:D186"/>
    <mergeCell ref="E186:AP186"/>
    <mergeCell ref="AQ186:AQ188"/>
    <mergeCell ref="AR151:AR153"/>
    <mergeCell ref="AS151:AS153"/>
    <mergeCell ref="A152:C153"/>
    <mergeCell ref="E152:H152"/>
    <mergeCell ref="I152:L152"/>
    <mergeCell ref="M152:P152"/>
    <mergeCell ref="Q152:T152"/>
    <mergeCell ref="U152:W152"/>
    <mergeCell ref="X152:AA152"/>
    <mergeCell ref="AB152:AD152"/>
    <mergeCell ref="AE152:AI152"/>
    <mergeCell ref="AJ152:AL152"/>
    <mergeCell ref="AM152:AP152"/>
    <mergeCell ref="A151:D151"/>
    <mergeCell ref="E151:AP151"/>
    <mergeCell ref="AQ151:AQ153"/>
    <mergeCell ref="AR125:AR127"/>
    <mergeCell ref="AS125:AS127"/>
    <mergeCell ref="A126:C127"/>
    <mergeCell ref="E126:H126"/>
    <mergeCell ref="I126:L126"/>
    <mergeCell ref="M126:P126"/>
    <mergeCell ref="Q126:T126"/>
    <mergeCell ref="B95:B97"/>
    <mergeCell ref="A75:A97"/>
    <mergeCell ref="B79:B80"/>
    <mergeCell ref="B81:B82"/>
    <mergeCell ref="B75:B76"/>
    <mergeCell ref="B83:B84"/>
    <mergeCell ref="B85:B87"/>
    <mergeCell ref="B88:B89"/>
    <mergeCell ref="B90:B92"/>
    <mergeCell ref="B93:B94"/>
    <mergeCell ref="AR99:AR101"/>
    <mergeCell ref="AS99:AS101"/>
    <mergeCell ref="M100:P100"/>
    <mergeCell ref="Q100:T100"/>
    <mergeCell ref="U100:W100"/>
    <mergeCell ref="E100:H100"/>
    <mergeCell ref="AJ126:AL126"/>
    <mergeCell ref="AR10:AR12"/>
    <mergeCell ref="AJ11:AL11"/>
    <mergeCell ref="AM11:AP11"/>
    <mergeCell ref="A9:D9"/>
    <mergeCell ref="AS10:AS12"/>
    <mergeCell ref="E11:H11"/>
    <mergeCell ref="I11:L11"/>
    <mergeCell ref="M11:P11"/>
    <mergeCell ref="Q11:T11"/>
    <mergeCell ref="U11:W11"/>
    <mergeCell ref="X11:AA11"/>
    <mergeCell ref="AB11:AD11"/>
    <mergeCell ref="AE11:AI11"/>
    <mergeCell ref="A11:B12"/>
    <mergeCell ref="C11:C12"/>
    <mergeCell ref="A10:D10"/>
    <mergeCell ref="E10:AP10"/>
    <mergeCell ref="G3:W3"/>
    <mergeCell ref="G5:W7"/>
    <mergeCell ref="E222:AP222"/>
    <mergeCell ref="I100:L100"/>
    <mergeCell ref="X100:AA100"/>
    <mergeCell ref="AB100:AD100"/>
    <mergeCell ref="AE100:AI100"/>
    <mergeCell ref="AJ100:AL100"/>
    <mergeCell ref="AM100:AP100"/>
    <mergeCell ref="AP4:AQ4"/>
    <mergeCell ref="AQ222:AQ224"/>
    <mergeCell ref="X3:AB3"/>
    <mergeCell ref="X4:AB5"/>
    <mergeCell ref="C42:C43"/>
    <mergeCell ref="E42:H42"/>
    <mergeCell ref="I42:L42"/>
    <mergeCell ref="M42:P42"/>
    <mergeCell ref="AP5:AQ5"/>
    <mergeCell ref="X6:AB6"/>
  </mergeCells>
  <pageMargins left="0.25" right="0.25" top="0.51" bottom="0.75" header="0.3" footer="0.3"/>
  <pageSetup paperSize="9" fitToHeight="0" orientation="landscape" r:id="rId1"/>
  <headerFooter>
    <oddHeader>&amp;C&amp;G</oddHeader>
  </headerFooter>
  <rowBreaks count="10" manualBreakCount="10">
    <brk id="9" max="50" man="1"/>
    <brk id="40" max="50" man="1"/>
    <brk id="71" max="50" man="1"/>
    <brk id="98" max="50" man="1"/>
    <brk id="124" max="16383" man="1"/>
    <brk id="150" max="16383" man="1"/>
    <brk id="185" max="16383" man="1"/>
    <brk id="221" max="16383" man="1"/>
    <brk id="258" max="50" man="1"/>
    <brk id="278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Михаил</cp:lastModifiedBy>
  <cp:lastPrinted>2025-09-11T10:09:53Z</cp:lastPrinted>
  <dcterms:created xsi:type="dcterms:W3CDTF">2024-09-28T08:38:22Z</dcterms:created>
  <dcterms:modified xsi:type="dcterms:W3CDTF">2025-09-12T15:50:31Z</dcterms:modified>
</cp:coreProperties>
</file>